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ells\Desktop\Green\GREEN Calcs\"/>
    </mc:Choice>
  </mc:AlternateContent>
  <xr:revisionPtr revIDLastSave="0" documentId="13_ncr:1_{4F3F5FFB-2B70-4F2E-B6EB-16F8393D785F}" xr6:coauthVersionLast="47" xr6:coauthVersionMax="47" xr10:uidLastSave="{00000000-0000-0000-0000-000000000000}"/>
  <bookViews>
    <workbookView xWindow="-28920" yWindow="-120" windowWidth="29040" windowHeight="15990" xr2:uid="{F371F71F-7319-44F5-86DE-AAF5BC4282A2}"/>
  </bookViews>
  <sheets>
    <sheet name="GREEN LEASEDOC CALCULATOR" sheetId="1" r:id="rId1"/>
    <sheet name="7Jun21" sheetId="3" state="hidden" r:id="rId2"/>
    <sheet name="Sheet1" sheetId="2" state="hidden" r:id="rId3"/>
  </sheets>
  <definedNames>
    <definedName name="_xlnm.Print_Area" localSheetId="0">'GREEN LEASEDOC CALCULATOR'!$B$2:$K$38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3" l="1"/>
  <c r="I26" i="3"/>
  <c r="E25" i="3"/>
  <c r="H26" i="3" s="1"/>
  <c r="C20" i="3"/>
  <c r="C21" i="3" s="1"/>
  <c r="C22" i="3" s="1"/>
  <c r="J18" i="3"/>
  <c r="K26" i="3" l="1"/>
  <c r="J26" i="3"/>
  <c r="G26" i="3"/>
  <c r="J18" i="1" l="1"/>
  <c r="H37" i="1" l="1"/>
  <c r="C20" i="1" l="1"/>
  <c r="C21" i="1" s="1"/>
  <c r="C22" i="1" s="1"/>
  <c r="E25" i="1"/>
  <c r="J26" i="1" l="1"/>
  <c r="I26" i="1"/>
</calcChain>
</file>

<file path=xl/sharedStrings.xml><?xml version="1.0" encoding="utf-8"?>
<sst xmlns="http://schemas.openxmlformats.org/spreadsheetml/2006/main" count="93" uniqueCount="35">
  <si>
    <t>Servicing</t>
  </si>
  <si>
    <t>Loan Amount Required</t>
  </si>
  <si>
    <t>Max Loan:</t>
  </si>
  <si>
    <t>LVR</t>
  </si>
  <si>
    <t>GREEN LEASEDOC CALCULATOR</t>
  </si>
  <si>
    <t>No Annual Reviews</t>
  </si>
  <si>
    <t>No Annual Fees</t>
  </si>
  <si>
    <t>No Revaluations</t>
  </si>
  <si>
    <t>No Fixed &amp; Floating Charges</t>
  </si>
  <si>
    <t>25 Year Terms</t>
  </si>
  <si>
    <t>Commercial Security</t>
  </si>
  <si>
    <t>(includes childcare centres, cafes, restaurants, gyms, offices)</t>
  </si>
  <si>
    <t>No Tax Returns</t>
  </si>
  <si>
    <t>No Accountants Declarations</t>
  </si>
  <si>
    <t>.</t>
  </si>
  <si>
    <t>Cash Out available to 25% of Loan Amount:</t>
  </si>
  <si>
    <t xml:space="preserve"> </t>
  </si>
  <si>
    <t>Indicative Interest Rate</t>
  </si>
  <si>
    <t xml:space="preserve"> Gross Rent (as per Lease)</t>
  </si>
  <si>
    <t xml:space="preserve"> Annual Interest</t>
  </si>
  <si>
    <t>Gross Rent pa</t>
  </si>
  <si>
    <r>
      <t xml:space="preserve">Interest Times Cover </t>
    </r>
    <r>
      <rPr>
        <i/>
        <sz val="11"/>
        <color theme="1"/>
        <rFont val="Arial"/>
        <family val="2"/>
      </rPr>
      <t>(Must be minimum 1.50)</t>
    </r>
  </si>
  <si>
    <t>Estimated Security Value:</t>
  </si>
  <si>
    <t>Estimated LVR:</t>
  </si>
  <si>
    <t>Lease must have min. 2 years to run, &amp; be an arms' length transaction.</t>
  </si>
  <si>
    <t xml:space="preserve">3 requirements: </t>
  </si>
  <si>
    <t>The Gross Rent must cover the Annual Interest Cost by 1.5 times</t>
  </si>
  <si>
    <t>Max. Loan - $2m</t>
  </si>
  <si>
    <t>v7220</t>
  </si>
  <si>
    <t/>
  </si>
  <si>
    <t>We need proof of the last 6 months lease payments to verify income.</t>
  </si>
  <si>
    <t>v10820</t>
  </si>
  <si>
    <t>No Owner Occupied</t>
  </si>
  <si>
    <t>Commercial Security only</t>
  </si>
  <si>
    <t>v24322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</si>
</sst>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7" formatCode="[$-C09]dd\-mmm\-yy;@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u/>
      <sz val="11"/>
      <color theme="0"/>
      <name val="Arial"/>
      <family val="2"/>
    </font>
    <font>
      <i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thin">
        <color theme="0"/>
      </bottom>
      <diagonal/>
    </border>
    <border>
      <left/>
      <right style="medium">
        <color rgb="FF0000FF"/>
      </right>
      <top/>
      <bottom style="thin">
        <color theme="0"/>
      </bottom>
      <diagonal/>
    </border>
    <border>
      <left style="medium">
        <color rgb="FF0000FF"/>
      </left>
      <right/>
      <top style="thin">
        <color indexed="64"/>
      </top>
      <bottom/>
      <diagonal/>
    </border>
    <border>
      <left/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/>
      <top/>
      <bottom style="thin">
        <color indexed="64"/>
      </bottom>
      <diagonal/>
    </border>
    <border>
      <left/>
      <right style="medium">
        <color rgb="FF0000FF"/>
      </right>
      <top/>
      <bottom style="thin">
        <color indexed="64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thin">
        <color theme="0"/>
      </bottom>
      <diagonal/>
    </border>
    <border>
      <left/>
      <right style="medium">
        <color rgb="FF00206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/>
      <bottom/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44" fontId="0" fillId="0" borderId="0" xfId="1" applyFont="1"/>
    <xf numFmtId="164" fontId="0" fillId="0" borderId="0" xfId="1" applyNumberFormat="1" applyFont="1"/>
    <xf numFmtId="44" fontId="0" fillId="3" borderId="0" xfId="1" applyFont="1" applyFill="1"/>
    <xf numFmtId="0" fontId="0" fillId="3" borderId="0" xfId="0" applyFill="1"/>
    <xf numFmtId="164" fontId="0" fillId="3" borderId="0" xfId="1" applyNumberFormat="1" applyFont="1" applyFill="1"/>
    <xf numFmtId="9" fontId="0" fillId="3" borderId="0" xfId="2" applyFont="1" applyFill="1"/>
    <xf numFmtId="164" fontId="0" fillId="3" borderId="0" xfId="0" applyNumberFormat="1" applyFill="1"/>
    <xf numFmtId="0" fontId="0" fillId="3" borderId="0" xfId="0" applyFill="1" applyAlignment="1">
      <alignment vertical="center"/>
    </xf>
    <xf numFmtId="10" fontId="0" fillId="3" borderId="0" xfId="2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44" fontId="0" fillId="3" borderId="4" xfId="1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164" fontId="0" fillId="3" borderId="0" xfId="1" applyNumberFormat="1" applyFont="1" applyFill="1" applyBorder="1" applyProtection="1">
      <protection hidden="1"/>
    </xf>
    <xf numFmtId="0" fontId="0" fillId="3" borderId="5" xfId="0" applyFill="1" applyBorder="1" applyProtection="1">
      <protection hidden="1"/>
    </xf>
    <xf numFmtId="44" fontId="0" fillId="3" borderId="4" xfId="1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164" fontId="0" fillId="3" borderId="0" xfId="1" applyNumberFormat="1" applyFont="1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165" fontId="0" fillId="3" borderId="0" xfId="2" applyNumberFormat="1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44" fontId="7" fillId="3" borderId="4" xfId="1" applyFont="1" applyFill="1" applyBorder="1" applyAlignment="1" applyProtection="1">
      <alignment vertical="center"/>
      <protection hidden="1"/>
    </xf>
    <xf numFmtId="164" fontId="8" fillId="3" borderId="0" xfId="1" applyNumberFormat="1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9" fontId="6" fillId="3" borderId="0" xfId="2" applyFont="1" applyFill="1" applyBorder="1" applyAlignment="1" applyProtection="1">
      <alignment horizontal="center"/>
      <protection hidden="1"/>
    </xf>
    <xf numFmtId="9" fontId="6" fillId="3" borderId="5" xfId="2" applyFont="1" applyFill="1" applyBorder="1" applyAlignment="1" applyProtection="1">
      <alignment horizontal="center"/>
      <protection hidden="1"/>
    </xf>
    <xf numFmtId="10" fontId="0" fillId="3" borderId="0" xfId="2" applyNumberFormat="1" applyFont="1" applyFill="1" applyBorder="1" applyAlignment="1" applyProtection="1">
      <alignment horizontal="center" vertical="center"/>
      <protection hidden="1"/>
    </xf>
    <xf numFmtId="10" fontId="0" fillId="3" borderId="5" xfId="2" applyNumberFormat="1" applyFont="1" applyFill="1" applyBorder="1" applyAlignment="1" applyProtection="1">
      <alignment horizontal="center" vertical="center"/>
      <protection hidden="1"/>
    </xf>
    <xf numFmtId="164" fontId="3" fillId="3" borderId="0" xfId="1" applyNumberFormat="1" applyFont="1" applyFill="1" applyBorder="1" applyProtection="1">
      <protection hidden="1"/>
    </xf>
    <xf numFmtId="164" fontId="3" fillId="3" borderId="5" xfId="1" applyNumberFormat="1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quotePrefix="1" applyFill="1" applyBorder="1" applyProtection="1">
      <protection hidden="1"/>
    </xf>
    <xf numFmtId="164" fontId="2" fillId="3" borderId="0" xfId="0" applyNumberFormat="1" applyFont="1" applyFill="1" applyBorder="1" applyProtection="1">
      <protection hidden="1"/>
    </xf>
    <xf numFmtId="44" fontId="0" fillId="3" borderId="6" xfId="1" applyFont="1" applyFill="1" applyBorder="1" applyProtection="1">
      <protection hidden="1"/>
    </xf>
    <xf numFmtId="0" fontId="0" fillId="3" borderId="7" xfId="0" applyFill="1" applyBorder="1" applyProtection="1">
      <protection hidden="1"/>
    </xf>
    <xf numFmtId="164" fontId="0" fillId="3" borderId="7" xfId="1" applyNumberFormat="1" applyFont="1" applyFill="1" applyBorder="1" applyProtection="1">
      <protection hidden="1"/>
    </xf>
    <xf numFmtId="164" fontId="2" fillId="4" borderId="9" xfId="1" applyNumberFormat="1" applyFont="1" applyFill="1" applyBorder="1" applyAlignment="1" applyProtection="1">
      <alignment vertical="center"/>
      <protection locked="0"/>
    </xf>
    <xf numFmtId="164" fontId="0" fillId="4" borderId="9" xfId="1" applyNumberFormat="1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center"/>
      <protection hidden="1"/>
    </xf>
    <xf numFmtId="10" fontId="0" fillId="4" borderId="9" xfId="2" applyNumberFormat="1" applyFont="1" applyFill="1" applyBorder="1" applyAlignment="1" applyProtection="1">
      <alignment vertical="center"/>
      <protection locked="0"/>
    </xf>
    <xf numFmtId="2" fontId="2" fillId="3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8" xfId="0" applyFill="1" applyBorder="1" applyProtection="1">
      <protection hidden="1"/>
    </xf>
    <xf numFmtId="44" fontId="0" fillId="3" borderId="0" xfId="1" applyFont="1" applyFill="1" applyBorder="1" applyProtection="1">
      <protection hidden="1"/>
    </xf>
    <xf numFmtId="2" fontId="2" fillId="5" borderId="9" xfId="0" applyNumberFormat="1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Protection="1">
      <protection hidden="1"/>
    </xf>
    <xf numFmtId="164" fontId="0" fillId="3" borderId="10" xfId="1" applyNumberFormat="1" applyFont="1" applyFill="1" applyBorder="1" applyProtection="1">
      <protection hidden="1"/>
    </xf>
    <xf numFmtId="0" fontId="0" fillId="3" borderId="12" xfId="0" applyFill="1" applyBorder="1" applyProtection="1">
      <protection hidden="1"/>
    </xf>
    <xf numFmtId="164" fontId="0" fillId="3" borderId="12" xfId="1" applyNumberFormat="1" applyFont="1" applyFill="1" applyBorder="1" applyProtection="1">
      <protection hidden="1"/>
    </xf>
    <xf numFmtId="0" fontId="0" fillId="3" borderId="13" xfId="0" applyFill="1" applyBorder="1"/>
    <xf numFmtId="44" fontId="0" fillId="3" borderId="14" xfId="1" applyFont="1" applyFill="1" applyBorder="1" applyProtection="1">
      <protection hidden="1"/>
    </xf>
    <xf numFmtId="0" fontId="0" fillId="3" borderId="15" xfId="0" applyFill="1" applyBorder="1" applyProtection="1">
      <protection hidden="1"/>
    </xf>
    <xf numFmtId="164" fontId="0" fillId="3" borderId="15" xfId="1" applyNumberFormat="1" applyFont="1" applyFill="1" applyBorder="1" applyProtection="1">
      <protection hidden="1"/>
    </xf>
    <xf numFmtId="0" fontId="0" fillId="3" borderId="16" xfId="0" applyFill="1" applyBorder="1" applyProtection="1">
      <protection hidden="1"/>
    </xf>
    <xf numFmtId="44" fontId="0" fillId="3" borderId="17" xfId="1" applyFont="1" applyFill="1" applyBorder="1" applyProtection="1">
      <protection hidden="1"/>
    </xf>
    <xf numFmtId="0" fontId="0" fillId="3" borderId="18" xfId="0" applyFill="1" applyBorder="1" applyProtection="1">
      <protection hidden="1"/>
    </xf>
    <xf numFmtId="44" fontId="0" fillId="3" borderId="19" xfId="1" applyFont="1" applyFill="1" applyBorder="1" applyProtection="1">
      <protection hidden="1"/>
    </xf>
    <xf numFmtId="0" fontId="0" fillId="3" borderId="20" xfId="0" applyFill="1" applyBorder="1" applyProtection="1">
      <protection hidden="1"/>
    </xf>
    <xf numFmtId="44" fontId="0" fillId="3" borderId="17" xfId="1" applyFont="1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0" fontId="0" fillId="3" borderId="17" xfId="0" applyFill="1" applyBorder="1" applyAlignment="1" applyProtection="1">
      <alignment vertical="center"/>
      <protection hidden="1"/>
    </xf>
    <xf numFmtId="44" fontId="7" fillId="3" borderId="17" xfId="1" applyFont="1" applyFill="1" applyBorder="1" applyAlignment="1" applyProtection="1">
      <alignment vertical="center"/>
      <protection hidden="1"/>
    </xf>
    <xf numFmtId="0" fontId="7" fillId="3" borderId="18" xfId="0" applyFont="1" applyFill="1" applyBorder="1" applyAlignment="1" applyProtection="1">
      <alignment vertical="center"/>
      <protection hidden="1"/>
    </xf>
    <xf numFmtId="9" fontId="6" fillId="3" borderId="18" xfId="2" applyFont="1" applyFill="1" applyBorder="1" applyAlignment="1" applyProtection="1">
      <alignment horizontal="center"/>
      <protection hidden="1"/>
    </xf>
    <xf numFmtId="10" fontId="0" fillId="3" borderId="18" xfId="2" applyNumberFormat="1" applyFont="1" applyFill="1" applyBorder="1" applyAlignment="1" applyProtection="1">
      <alignment horizontal="center" vertical="center"/>
      <protection hidden="1"/>
    </xf>
    <xf numFmtId="164" fontId="3" fillId="3" borderId="18" xfId="1" applyNumberFormat="1" applyFont="1" applyFill="1" applyBorder="1" applyProtection="1">
      <protection hidden="1"/>
    </xf>
    <xf numFmtId="44" fontId="0" fillId="3" borderId="23" xfId="1" applyFont="1" applyFill="1" applyBorder="1" applyProtection="1">
      <protection hidden="1"/>
    </xf>
    <xf numFmtId="0" fontId="0" fillId="3" borderId="24" xfId="0" applyFill="1" applyBorder="1" applyProtection="1">
      <protection hidden="1"/>
    </xf>
    <xf numFmtId="44" fontId="0" fillId="3" borderId="21" xfId="1" applyFont="1" applyFill="1" applyBorder="1" applyProtection="1">
      <protection hidden="1"/>
    </xf>
    <xf numFmtId="44" fontId="0" fillId="3" borderId="25" xfId="1" applyFont="1" applyFill="1" applyBorder="1" applyProtection="1">
      <protection hidden="1"/>
    </xf>
    <xf numFmtId="0" fontId="0" fillId="3" borderId="26" xfId="0" applyFill="1" applyBorder="1" applyProtection="1">
      <protection hidden="1"/>
    </xf>
    <xf numFmtId="164" fontId="0" fillId="3" borderId="26" xfId="1" applyNumberFormat="1" applyFont="1" applyFill="1" applyBorder="1" applyProtection="1">
      <protection hidden="1"/>
    </xf>
    <xf numFmtId="0" fontId="3" fillId="3" borderId="27" xfId="0" applyFont="1" applyFill="1" applyBorder="1" applyAlignment="1" applyProtection="1">
      <alignment horizontal="center"/>
      <protection hidden="1"/>
    </xf>
    <xf numFmtId="9" fontId="10" fillId="3" borderId="0" xfId="2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10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1" fillId="3" borderId="0" xfId="1" applyNumberFormat="1" applyFont="1" applyFill="1" applyBorder="1" applyProtection="1">
      <protection hidden="1"/>
    </xf>
    <xf numFmtId="44" fontId="0" fillId="3" borderId="28" xfId="1" applyFont="1" applyFill="1" applyBorder="1" applyProtection="1">
      <protection hidden="1"/>
    </xf>
    <xf numFmtId="0" fontId="0" fillId="3" borderId="29" xfId="0" applyFill="1" applyBorder="1" applyProtection="1">
      <protection hidden="1"/>
    </xf>
    <xf numFmtId="164" fontId="0" fillId="3" borderId="29" xfId="1" applyNumberFormat="1" applyFont="1" applyFill="1" applyBorder="1" applyProtection="1">
      <protection hidden="1"/>
    </xf>
    <xf numFmtId="0" fontId="0" fillId="3" borderId="30" xfId="0" applyFill="1" applyBorder="1" applyProtection="1">
      <protection hidden="1"/>
    </xf>
    <xf numFmtId="44" fontId="0" fillId="3" borderId="31" xfId="1" applyFont="1" applyFill="1" applyBorder="1" applyProtection="1">
      <protection hidden="1"/>
    </xf>
    <xf numFmtId="0" fontId="0" fillId="3" borderId="32" xfId="0" applyFill="1" applyBorder="1" applyProtection="1">
      <protection hidden="1"/>
    </xf>
    <xf numFmtId="44" fontId="0" fillId="3" borderId="33" xfId="1" applyFont="1" applyFill="1" applyBorder="1" applyProtection="1">
      <protection hidden="1"/>
    </xf>
    <xf numFmtId="0" fontId="0" fillId="3" borderId="34" xfId="0" applyFill="1" applyBorder="1" applyProtection="1">
      <protection hidden="1"/>
    </xf>
    <xf numFmtId="44" fontId="0" fillId="3" borderId="31" xfId="1" applyFont="1" applyFill="1" applyBorder="1" applyAlignment="1" applyProtection="1">
      <alignment vertical="center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0" fillId="3" borderId="31" xfId="0" applyFill="1" applyBorder="1" applyAlignment="1" applyProtection="1">
      <alignment vertical="center"/>
      <protection hidden="1"/>
    </xf>
    <xf numFmtId="44" fontId="7" fillId="3" borderId="31" xfId="1" applyFont="1" applyFill="1" applyBorder="1" applyAlignment="1" applyProtection="1">
      <alignment vertical="center"/>
      <protection hidden="1"/>
    </xf>
    <xf numFmtId="0" fontId="7" fillId="3" borderId="32" xfId="0" applyFont="1" applyFill="1" applyBorder="1" applyAlignment="1" applyProtection="1">
      <alignment vertical="center"/>
      <protection hidden="1"/>
    </xf>
    <xf numFmtId="0" fontId="0" fillId="3" borderId="35" xfId="0" applyFill="1" applyBorder="1"/>
    <xf numFmtId="0" fontId="0" fillId="3" borderId="36" xfId="0" applyFill="1" applyBorder="1" applyAlignment="1">
      <alignment vertical="center"/>
    </xf>
    <xf numFmtId="0" fontId="0" fillId="3" borderId="37" xfId="0" applyFill="1" applyBorder="1"/>
    <xf numFmtId="44" fontId="0" fillId="3" borderId="38" xfId="1" applyFont="1" applyFill="1" applyBorder="1" applyProtection="1">
      <protection hidden="1"/>
    </xf>
    <xf numFmtId="0" fontId="0" fillId="3" borderId="39" xfId="0" applyFill="1" applyBorder="1" applyProtection="1">
      <protection hidden="1"/>
    </xf>
    <xf numFmtId="164" fontId="0" fillId="3" borderId="39" xfId="1" applyNumberFormat="1" applyFont="1" applyFill="1" applyBorder="1" applyProtection="1">
      <protection hidden="1"/>
    </xf>
    <xf numFmtId="0" fontId="3" fillId="3" borderId="40" xfId="0" applyFont="1" applyFill="1" applyBorder="1" applyAlignment="1" applyProtection="1">
      <alignment horizontal="center"/>
      <protection hidden="1"/>
    </xf>
    <xf numFmtId="0" fontId="0" fillId="3" borderId="40" xfId="0" applyFill="1" applyBorder="1" applyProtection="1">
      <protection hidden="1"/>
    </xf>
    <xf numFmtId="44" fontId="4" fillId="2" borderId="28" xfId="1" applyFont="1" applyFill="1" applyBorder="1" applyAlignment="1" applyProtection="1">
      <alignment horizontal="center" vertical="center"/>
      <protection hidden="1"/>
    </xf>
    <xf numFmtId="44" fontId="4" fillId="2" borderId="29" xfId="1" applyFont="1" applyFill="1" applyBorder="1" applyAlignment="1" applyProtection="1">
      <alignment horizontal="center" vertical="center"/>
      <protection hidden="1"/>
    </xf>
    <xf numFmtId="44" fontId="4" fillId="2" borderId="31" xfId="1" applyFont="1" applyFill="1" applyBorder="1" applyAlignment="1" applyProtection="1">
      <alignment horizontal="center" vertical="center"/>
      <protection hidden="1"/>
    </xf>
    <xf numFmtId="44" fontId="4" fillId="2" borderId="0" xfId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44" fontId="4" fillId="2" borderId="21" xfId="1" applyFont="1" applyFill="1" applyBorder="1" applyAlignment="1" applyProtection="1">
      <alignment horizontal="center" vertical="center"/>
      <protection hidden="1"/>
    </xf>
    <xf numFmtId="44" fontId="4" fillId="2" borderId="11" xfId="1" applyFont="1" applyFill="1" applyBorder="1" applyAlignment="1" applyProtection="1">
      <alignment horizontal="center" vertical="center"/>
      <protection hidden="1"/>
    </xf>
    <xf numFmtId="44" fontId="4" fillId="2" borderId="17" xfId="1" applyFont="1" applyFill="1" applyBorder="1" applyAlignment="1" applyProtection="1">
      <alignment horizontal="center" vertical="center"/>
      <protection hidden="1"/>
    </xf>
    <xf numFmtId="14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center" vertical="center"/>
      <protection hidden="1"/>
    </xf>
    <xf numFmtId="44" fontId="4" fillId="2" borderId="2" xfId="1" applyFont="1" applyFill="1" applyBorder="1" applyAlignment="1" applyProtection="1">
      <alignment horizontal="center" vertical="center"/>
      <protection hidden="1"/>
    </xf>
    <xf numFmtId="44" fontId="4" fillId="2" borderId="4" xfId="1" applyFont="1" applyFill="1" applyBorder="1" applyAlignment="1" applyProtection="1">
      <alignment horizontal="center" vertical="center"/>
      <protection hidden="1"/>
    </xf>
    <xf numFmtId="1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67" fontId="5" fillId="2" borderId="29" xfId="0" applyNumberFormat="1" applyFont="1" applyFill="1" applyBorder="1" applyAlignment="1" applyProtection="1">
      <alignment horizontal="center" vertical="center"/>
      <protection locked="0"/>
    </xf>
    <xf numFmtId="167" fontId="5" fillId="2" borderId="30" xfId="0" applyNumberFormat="1" applyFont="1" applyFill="1" applyBorder="1" applyAlignment="1" applyProtection="1">
      <alignment horizontal="center" vertical="center"/>
      <protection locked="0"/>
    </xf>
    <xf numFmtId="167" fontId="5" fillId="2" borderId="0" xfId="0" applyNumberFormat="1" applyFont="1" applyFill="1" applyBorder="1" applyAlignment="1" applyProtection="1">
      <alignment horizontal="center" vertical="center"/>
      <protection locked="0"/>
    </xf>
    <xf numFmtId="167" fontId="5" fillId="2" borderId="32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765174</xdr:colOff>
      <xdr:row>1</xdr:row>
      <xdr:rowOff>127269</xdr:rowOff>
    </xdr:from>
    <xdr:to>
      <xdr:col>9</xdr:col>
      <xdr:colOff>877207</xdr:colOff>
      <xdr:row>10</xdr:row>
      <xdr:rowOff>140385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4BF1E181-0203-413B-B257-C593B7BE3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22362" y="305863"/>
          <a:ext cx="7160533" cy="2087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138113</xdr:colOff>
      <xdr:row>1</xdr:row>
      <xdr:rowOff>76200</xdr:rowOff>
    </xdr:from>
    <xdr:to>
      <xdr:col>10</xdr:col>
      <xdr:colOff>227410</xdr:colOff>
      <xdr:row>11</xdr:row>
      <xdr:rowOff>78246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2B11107B-8CE1-421C-8E01-3C2945A79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0538" y="252413"/>
          <a:ext cx="7780735" cy="2164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FE5D6-8117-4CDF-A56B-21E509FE790E}">
  <sheetPr>
    <pageSetUpPr fitToPage="1"/>
  </sheetPr>
  <dimension ref="A1:X53"/>
  <sheetViews>
    <sheetView tabSelected="1" zoomScale="80" zoomScaleNormal="80" workbookViewId="0">
      <selection activeCell="B2" sqref="B2:K38"/>
    </sheetView>
  </sheetViews>
  <sheetFormatPr defaultRowHeight="14" x14ac:dyDescent="0.3"/>
  <cols>
    <col min="1" max="1" width="4.58203125" style="4" customWidth="1"/>
    <col min="2" max="2" width="12.1640625" style="1" customWidth="1"/>
    <col min="3" max="3" width="17.1640625" customWidth="1"/>
    <col min="4" max="4" width="2.58203125" customWidth="1"/>
    <col min="5" max="5" width="11.08203125" style="2" bestFit="1" customWidth="1"/>
    <col min="7" max="11" width="13.58203125" customWidth="1"/>
    <col min="12" max="24" width="9" style="4"/>
  </cols>
  <sheetData>
    <row r="1" spans="2:19" s="4" customFormat="1" ht="14.5" thickBot="1" x14ac:dyDescent="0.35">
      <c r="B1" s="3"/>
      <c r="E1" s="5"/>
    </row>
    <row r="2" spans="2:19" s="4" customFormat="1" ht="20.149999999999999" customHeight="1" x14ac:dyDescent="0.3">
      <c r="B2" s="78"/>
      <c r="C2" s="79"/>
      <c r="D2" s="79"/>
      <c r="E2" s="80"/>
      <c r="F2" s="79"/>
      <c r="G2" s="79"/>
      <c r="H2" s="79"/>
      <c r="I2" s="79"/>
      <c r="J2" s="79"/>
      <c r="K2" s="81"/>
    </row>
    <row r="3" spans="2:19" s="4" customFormat="1" ht="20.149999999999999" customHeight="1" x14ac:dyDescent="0.3">
      <c r="B3" s="82"/>
      <c r="C3" s="12"/>
      <c r="D3" s="12"/>
      <c r="E3" s="13"/>
      <c r="F3" s="12"/>
      <c r="G3" s="12"/>
      <c r="H3" s="12"/>
      <c r="I3" s="12"/>
      <c r="J3" s="12"/>
      <c r="K3" s="83"/>
    </row>
    <row r="4" spans="2:19" s="4" customFormat="1" ht="20.149999999999999" customHeight="1" x14ac:dyDescent="0.3">
      <c r="B4" s="82"/>
      <c r="C4" s="12"/>
      <c r="D4" s="12"/>
      <c r="E4" s="13"/>
      <c r="F4" s="12"/>
      <c r="G4" s="12"/>
      <c r="H4" s="12"/>
      <c r="I4" s="12"/>
      <c r="J4" s="12"/>
      <c r="K4" s="83"/>
    </row>
    <row r="5" spans="2:19" s="4" customFormat="1" ht="20.149999999999999" customHeight="1" x14ac:dyDescent="0.3">
      <c r="B5" s="82"/>
      <c r="C5" s="12"/>
      <c r="D5" s="12"/>
      <c r="E5" s="13"/>
      <c r="F5" s="12"/>
      <c r="G5" s="12"/>
      <c r="H5" s="12"/>
      <c r="I5" s="12"/>
      <c r="J5" s="12"/>
      <c r="K5" s="83"/>
    </row>
    <row r="6" spans="2:19" s="4" customFormat="1" ht="20.149999999999999" customHeight="1" x14ac:dyDescent="0.3">
      <c r="B6" s="82"/>
      <c r="C6" s="12"/>
      <c r="D6" s="12"/>
      <c r="E6" s="13"/>
      <c r="F6" s="12"/>
      <c r="G6" s="12"/>
      <c r="H6" s="12"/>
      <c r="I6" s="12"/>
      <c r="J6" s="12"/>
      <c r="K6" s="83"/>
    </row>
    <row r="7" spans="2:19" s="4" customFormat="1" ht="20.149999999999999" customHeight="1" x14ac:dyDescent="0.3">
      <c r="B7" s="82"/>
      <c r="C7" s="12"/>
      <c r="D7" s="12"/>
      <c r="E7" s="13"/>
      <c r="F7" s="12"/>
      <c r="G7" s="12"/>
      <c r="H7" s="12"/>
      <c r="I7" s="12"/>
      <c r="J7" s="12"/>
      <c r="K7" s="83"/>
    </row>
    <row r="8" spans="2:19" s="4" customFormat="1" ht="13" customHeight="1" x14ac:dyDescent="0.3">
      <c r="B8" s="84"/>
      <c r="C8" s="48"/>
      <c r="D8" s="48"/>
      <c r="E8" s="49"/>
      <c r="F8" s="48"/>
      <c r="G8" s="48"/>
      <c r="H8" s="48"/>
      <c r="I8" s="48"/>
      <c r="J8" s="48"/>
      <c r="K8" s="85"/>
      <c r="S8" s="50"/>
    </row>
    <row r="9" spans="2:19" s="4" customFormat="1" ht="13" customHeight="1" x14ac:dyDescent="0.3">
      <c r="B9" s="82"/>
      <c r="C9" s="12"/>
      <c r="D9" s="12"/>
      <c r="E9" s="13"/>
      <c r="F9" s="12"/>
      <c r="G9" s="12"/>
      <c r="H9" s="12"/>
      <c r="I9" s="12"/>
      <c r="J9" s="12"/>
      <c r="K9" s="83"/>
    </row>
    <row r="10" spans="2:19" s="4" customFormat="1" ht="13" customHeight="1" x14ac:dyDescent="0.3">
      <c r="B10" s="82"/>
      <c r="C10" s="12"/>
      <c r="D10" s="12"/>
      <c r="E10" s="13"/>
      <c r="F10" s="12"/>
      <c r="G10" s="12"/>
      <c r="H10" s="12"/>
      <c r="I10" s="12"/>
      <c r="J10" s="12"/>
      <c r="K10" s="83"/>
    </row>
    <row r="11" spans="2:19" s="4" customFormat="1" ht="13" customHeight="1" x14ac:dyDescent="0.3">
      <c r="B11" s="82"/>
      <c r="C11" s="12"/>
      <c r="D11" s="12"/>
      <c r="E11" s="13"/>
      <c r="F11" s="12"/>
      <c r="G11" s="12"/>
      <c r="H11" s="12"/>
      <c r="I11" s="12"/>
      <c r="J11" s="12"/>
      <c r="K11" s="83"/>
    </row>
    <row r="12" spans="2:19" s="4" customFormat="1" ht="13" customHeight="1" thickBot="1" x14ac:dyDescent="0.35">
      <c r="B12" s="82"/>
      <c r="C12" s="12"/>
      <c r="D12" s="12"/>
      <c r="E12" s="13"/>
      <c r="F12" s="12"/>
      <c r="G12" s="12"/>
      <c r="H12" s="12"/>
      <c r="I12" s="12"/>
      <c r="J12" s="12"/>
      <c r="K12" s="83"/>
    </row>
    <row r="13" spans="2:19" ht="20.149999999999999" customHeight="1" x14ac:dyDescent="0.3">
      <c r="B13" s="99" t="s">
        <v>4</v>
      </c>
      <c r="C13" s="100"/>
      <c r="D13" s="100"/>
      <c r="E13" s="100"/>
      <c r="F13" s="100"/>
      <c r="G13" s="100"/>
      <c r="H13" s="100"/>
      <c r="I13" s="100"/>
      <c r="J13" s="116">
        <v>44642</v>
      </c>
      <c r="K13" s="117"/>
    </row>
    <row r="14" spans="2:19" ht="20.149999999999999" customHeight="1" x14ac:dyDescent="0.3">
      <c r="B14" s="101"/>
      <c r="C14" s="102"/>
      <c r="D14" s="102"/>
      <c r="E14" s="102"/>
      <c r="F14" s="102"/>
      <c r="G14" s="102"/>
      <c r="H14" s="102"/>
      <c r="I14" s="102"/>
      <c r="J14" s="118"/>
      <c r="K14" s="119"/>
    </row>
    <row r="15" spans="2:19" ht="20.149999999999999" customHeight="1" x14ac:dyDescent="0.3">
      <c r="B15" s="101"/>
      <c r="C15" s="102"/>
      <c r="D15" s="102"/>
      <c r="E15" s="102"/>
      <c r="F15" s="102"/>
      <c r="G15" s="102"/>
      <c r="H15" s="102"/>
      <c r="I15" s="102"/>
      <c r="J15" s="118"/>
      <c r="K15" s="119"/>
    </row>
    <row r="16" spans="2:19" s="4" customFormat="1" ht="20.149999999999999" customHeight="1" x14ac:dyDescent="0.3">
      <c r="B16" s="82"/>
      <c r="C16" s="12"/>
      <c r="D16" s="12"/>
      <c r="E16" s="13"/>
      <c r="F16" s="12"/>
      <c r="G16" s="12"/>
      <c r="H16" s="12"/>
      <c r="I16" s="12"/>
      <c r="J16" s="12"/>
      <c r="K16" s="83"/>
    </row>
    <row r="17" spans="2:13" s="8" customFormat="1" ht="20.149999999999999" customHeight="1" x14ac:dyDescent="0.3">
      <c r="B17" s="86" t="s">
        <v>16</v>
      </c>
      <c r="C17" s="38">
        <v>1100000</v>
      </c>
      <c r="D17" s="16"/>
      <c r="E17" s="17" t="s">
        <v>1</v>
      </c>
      <c r="F17" s="16"/>
      <c r="G17" s="16"/>
      <c r="H17" s="16" t="s">
        <v>22</v>
      </c>
      <c r="I17" s="16"/>
      <c r="J17" s="39">
        <v>2000000</v>
      </c>
      <c r="K17" s="87"/>
    </row>
    <row r="18" spans="2:13" s="8" customFormat="1" ht="20.149999999999999" customHeight="1" x14ac:dyDescent="0.3">
      <c r="B18" s="86"/>
      <c r="C18" s="41">
        <v>4.7500000000000001E-2</v>
      </c>
      <c r="D18" s="16"/>
      <c r="E18" s="17" t="s">
        <v>17</v>
      </c>
      <c r="F18" s="16"/>
      <c r="G18" s="16"/>
      <c r="H18" s="16" t="s">
        <v>23</v>
      </c>
      <c r="I18" s="16"/>
      <c r="J18" s="19">
        <f>C17/J17</f>
        <v>0.55000000000000004</v>
      </c>
      <c r="K18" s="87"/>
    </row>
    <row r="19" spans="2:13" s="8" customFormat="1" ht="20.149999999999999" customHeight="1" x14ac:dyDescent="0.3">
      <c r="B19" s="86"/>
      <c r="C19" s="39">
        <v>96000</v>
      </c>
      <c r="D19" s="16"/>
      <c r="E19" s="16" t="s">
        <v>18</v>
      </c>
      <c r="F19" s="16"/>
      <c r="G19" s="16"/>
      <c r="H19" s="16"/>
      <c r="I19" s="16"/>
      <c r="J19" s="16"/>
      <c r="K19" s="87"/>
    </row>
    <row r="20" spans="2:13" s="8" customFormat="1" ht="20.149999999999999" customHeight="1" x14ac:dyDescent="0.3">
      <c r="B20" s="88"/>
      <c r="C20" s="17">
        <f>C17*C18</f>
        <v>52250</v>
      </c>
      <c r="D20" s="16"/>
      <c r="E20" s="16" t="s">
        <v>19</v>
      </c>
      <c r="F20" s="16"/>
      <c r="G20" s="16"/>
      <c r="H20" s="16"/>
      <c r="I20" s="16"/>
      <c r="J20" s="16"/>
      <c r="K20" s="87"/>
    </row>
    <row r="21" spans="2:13" s="8" customFormat="1" ht="20.149999999999999" customHeight="1" x14ac:dyDescent="0.3">
      <c r="B21" s="86"/>
      <c r="C21" s="45">
        <f>C19/C20</f>
        <v>1.8373205741626795</v>
      </c>
      <c r="D21" s="16"/>
      <c r="E21" s="16" t="s">
        <v>21</v>
      </c>
      <c r="F21" s="16"/>
      <c r="G21" s="16"/>
      <c r="H21" s="16"/>
      <c r="I21" s="16"/>
      <c r="J21" s="16"/>
      <c r="K21" s="87"/>
    </row>
    <row r="22" spans="2:13" s="10" customFormat="1" ht="20.149999999999999" customHeight="1" x14ac:dyDescent="0.3">
      <c r="B22" s="89"/>
      <c r="C22" s="22" t="str">
        <f>IF(C21&lt;1.500001,"DOES NOT MEET MINIMUM 1.50","")</f>
        <v/>
      </c>
      <c r="D22" s="23"/>
      <c r="E22" s="23"/>
      <c r="F22" s="23"/>
      <c r="G22" s="23"/>
      <c r="H22" s="23"/>
      <c r="I22" s="23"/>
      <c r="J22" s="23"/>
      <c r="K22" s="90"/>
    </row>
    <row r="23" spans="2:13" s="4" customFormat="1" ht="20.149999999999999" customHeight="1" x14ac:dyDescent="0.3">
      <c r="B23" s="82"/>
      <c r="C23" s="12"/>
      <c r="D23" s="12"/>
      <c r="E23" s="13"/>
      <c r="F23" s="25" t="s">
        <v>16</v>
      </c>
      <c r="G23" s="74"/>
      <c r="H23" s="25" t="s">
        <v>3</v>
      </c>
      <c r="I23" s="26">
        <v>0.65</v>
      </c>
      <c r="J23" s="26">
        <v>0.7</v>
      </c>
      <c r="K23" s="91"/>
    </row>
    <row r="24" spans="2:13" s="8" customFormat="1" ht="20.149999999999999" customHeight="1" x14ac:dyDescent="0.3">
      <c r="B24" s="86"/>
      <c r="C24" s="16" t="s">
        <v>20</v>
      </c>
      <c r="D24" s="16"/>
      <c r="E24" s="17"/>
      <c r="F24" s="16"/>
      <c r="G24" s="75"/>
      <c r="H24" s="75"/>
      <c r="I24" s="16"/>
      <c r="J24" s="16"/>
      <c r="K24" s="92"/>
    </row>
    <row r="25" spans="2:13" s="8" customFormat="1" ht="20.149999999999999" customHeight="1" x14ac:dyDescent="0.3">
      <c r="B25" s="88"/>
      <c r="C25" s="38">
        <v>96000</v>
      </c>
      <c r="D25" s="16"/>
      <c r="E25" s="17">
        <f>(C25/3)*2</f>
        <v>64000</v>
      </c>
      <c r="F25" s="16" t="s">
        <v>0</v>
      </c>
      <c r="G25" s="76"/>
      <c r="H25" s="76"/>
      <c r="I25" s="28">
        <v>4.7500000000000001E-2</v>
      </c>
      <c r="J25" s="28">
        <v>4.99E-2</v>
      </c>
      <c r="K25" s="92"/>
      <c r="M25" s="9"/>
    </row>
    <row r="26" spans="2:13" s="4" customFormat="1" ht="20.149999999999999" customHeight="1" x14ac:dyDescent="0.35">
      <c r="B26" s="82" t="s">
        <v>14</v>
      </c>
      <c r="C26" s="12"/>
      <c r="D26" s="12"/>
      <c r="E26" s="30" t="s">
        <v>2</v>
      </c>
      <c r="F26" s="12"/>
      <c r="G26" s="77"/>
      <c r="H26" s="77"/>
      <c r="I26" s="30">
        <f>($E$25/I25)</f>
        <v>1347368.4210526315</v>
      </c>
      <c r="J26" s="30">
        <f>($E$25/J25)</f>
        <v>1282565.1302605211</v>
      </c>
      <c r="K26" s="93"/>
    </row>
    <row r="27" spans="2:13" s="4" customFormat="1" ht="12.75" customHeight="1" thickBot="1" x14ac:dyDescent="0.35">
      <c r="B27" s="94"/>
      <c r="C27" s="95"/>
      <c r="D27" s="95"/>
      <c r="E27" s="96"/>
      <c r="F27" s="95"/>
      <c r="G27" s="95"/>
      <c r="H27" s="95"/>
      <c r="I27" s="95"/>
      <c r="J27" s="95"/>
      <c r="K27" s="98"/>
    </row>
    <row r="28" spans="2:13" s="4" customFormat="1" ht="20.149999999999999" customHeight="1" x14ac:dyDescent="0.3">
      <c r="B28" s="82"/>
      <c r="C28" s="32" t="s">
        <v>25</v>
      </c>
      <c r="D28" s="12"/>
      <c r="E28" s="13"/>
      <c r="F28" s="32" t="s">
        <v>26</v>
      </c>
      <c r="G28" s="12"/>
      <c r="H28" s="12"/>
      <c r="I28" s="12"/>
      <c r="J28" s="12"/>
      <c r="K28" s="83"/>
    </row>
    <row r="29" spans="2:13" s="4" customFormat="1" ht="20.149999999999999" customHeight="1" x14ac:dyDescent="0.3">
      <c r="B29" s="82"/>
      <c r="C29" s="32"/>
      <c r="D29" s="12"/>
      <c r="E29" s="13"/>
      <c r="F29" s="32" t="s">
        <v>24</v>
      </c>
      <c r="G29" s="12"/>
      <c r="H29" s="12"/>
      <c r="I29" s="12"/>
      <c r="J29" s="12"/>
      <c r="K29" s="83"/>
    </row>
    <row r="30" spans="2:13" s="4" customFormat="1" ht="20.149999999999999" customHeight="1" x14ac:dyDescent="0.3">
      <c r="B30" s="82"/>
      <c r="C30" s="32"/>
      <c r="D30" s="12"/>
      <c r="E30" s="13"/>
      <c r="F30" s="32" t="s">
        <v>30</v>
      </c>
      <c r="G30" s="12"/>
      <c r="H30" s="12"/>
      <c r="I30" s="12"/>
      <c r="J30" s="12"/>
      <c r="K30" s="83"/>
    </row>
    <row r="31" spans="2:13" s="4" customFormat="1" ht="20.149999999999999" customHeight="1" x14ac:dyDescent="0.3">
      <c r="B31" s="82"/>
      <c r="C31" s="32"/>
      <c r="D31" s="12"/>
      <c r="E31" s="13"/>
      <c r="F31" s="32"/>
      <c r="G31" s="12"/>
      <c r="H31" s="12"/>
      <c r="I31" s="12"/>
      <c r="J31" s="12"/>
      <c r="K31" s="83"/>
    </row>
    <row r="32" spans="2:13" s="4" customFormat="1" ht="20.149999999999999" customHeight="1" x14ac:dyDescent="0.3">
      <c r="B32" s="82"/>
      <c r="C32" s="12" t="s">
        <v>12</v>
      </c>
      <c r="D32" s="12"/>
      <c r="E32" s="13"/>
      <c r="F32" s="12"/>
      <c r="G32" s="12" t="s">
        <v>13</v>
      </c>
      <c r="H32" s="12"/>
      <c r="I32" s="12"/>
      <c r="J32" s="12" t="s">
        <v>32</v>
      </c>
      <c r="K32" s="83"/>
    </row>
    <row r="33" spans="2:11" s="4" customFormat="1" ht="20.149999999999999" customHeight="1" x14ac:dyDescent="0.3">
      <c r="B33" s="82"/>
      <c r="C33" s="12" t="s">
        <v>5</v>
      </c>
      <c r="D33" s="12"/>
      <c r="E33" s="13"/>
      <c r="F33" s="12"/>
      <c r="G33" s="12" t="s">
        <v>7</v>
      </c>
      <c r="H33" s="12"/>
      <c r="I33" s="12"/>
      <c r="J33" s="12"/>
      <c r="K33" s="83"/>
    </row>
    <row r="34" spans="2:11" s="4" customFormat="1" ht="20.149999999999999" customHeight="1" x14ac:dyDescent="0.3">
      <c r="B34" s="82"/>
      <c r="C34" s="12" t="s">
        <v>6</v>
      </c>
      <c r="D34" s="12"/>
      <c r="E34" s="13"/>
      <c r="F34" s="12"/>
      <c r="G34" s="12" t="s">
        <v>8</v>
      </c>
      <c r="H34" s="12"/>
      <c r="I34" s="12"/>
      <c r="J34" s="12"/>
      <c r="K34" s="83"/>
    </row>
    <row r="35" spans="2:11" s="4" customFormat="1" ht="20.149999999999999" customHeight="1" x14ac:dyDescent="0.3">
      <c r="B35" s="82"/>
      <c r="C35" s="12" t="s">
        <v>33</v>
      </c>
      <c r="D35" s="12"/>
      <c r="E35" s="13"/>
      <c r="F35" s="12"/>
      <c r="G35" s="12" t="s">
        <v>9</v>
      </c>
      <c r="H35" s="12"/>
      <c r="I35" s="12" t="s">
        <v>27</v>
      </c>
      <c r="J35" s="12"/>
      <c r="K35" s="83"/>
    </row>
    <row r="36" spans="2:11" s="4" customFormat="1" ht="20.149999999999999" customHeight="1" x14ac:dyDescent="0.3">
      <c r="B36" s="82"/>
      <c r="C36" s="33" t="s">
        <v>11</v>
      </c>
      <c r="D36" s="12"/>
      <c r="E36" s="13"/>
      <c r="F36" s="12"/>
      <c r="G36" s="12"/>
      <c r="H36" s="12"/>
      <c r="I36" s="12"/>
      <c r="J36" s="12"/>
      <c r="K36" s="83"/>
    </row>
    <row r="37" spans="2:11" s="4" customFormat="1" ht="20.149999999999999" customHeight="1" x14ac:dyDescent="0.3">
      <c r="B37" s="82"/>
      <c r="C37" s="32" t="s">
        <v>15</v>
      </c>
      <c r="D37" s="12"/>
      <c r="E37" s="13"/>
      <c r="F37" s="12"/>
      <c r="G37" s="12"/>
      <c r="H37" s="34">
        <f>C17*25%</f>
        <v>275000</v>
      </c>
      <c r="I37" s="12"/>
      <c r="J37" s="12"/>
      <c r="K37" s="83"/>
    </row>
    <row r="38" spans="2:11" s="4" customFormat="1" ht="20.149999999999999" customHeight="1" thickBot="1" x14ac:dyDescent="0.4">
      <c r="B38" s="94"/>
      <c r="C38" s="95"/>
      <c r="D38" s="95"/>
      <c r="E38" s="96"/>
      <c r="F38" s="95"/>
      <c r="G38" s="95"/>
      <c r="H38" s="95"/>
      <c r="I38" s="95"/>
      <c r="J38" s="95"/>
      <c r="K38" s="97" t="s">
        <v>34</v>
      </c>
    </row>
    <row r="39" spans="2:11" s="4" customFormat="1" ht="20.149999999999999" customHeight="1" x14ac:dyDescent="0.3">
      <c r="B39" s="3"/>
      <c r="E39" s="5"/>
    </row>
    <row r="40" spans="2:11" s="4" customFormat="1" ht="20.149999999999999" customHeight="1" x14ac:dyDescent="0.3">
      <c r="B40" s="3"/>
      <c r="E40" s="5"/>
    </row>
    <row r="41" spans="2:11" s="4" customFormat="1" ht="20.149999999999999" customHeight="1" x14ac:dyDescent="0.3">
      <c r="B41" s="3"/>
      <c r="E41" s="5"/>
    </row>
    <row r="42" spans="2:11" s="4" customFormat="1" ht="20.149999999999999" customHeight="1" x14ac:dyDescent="0.3">
      <c r="B42" s="3"/>
      <c r="E42" s="5"/>
    </row>
    <row r="43" spans="2:11" s="4" customFormat="1" x14ac:dyDescent="0.3">
      <c r="B43" s="3"/>
      <c r="E43" s="5"/>
      <c r="G43" s="5"/>
    </row>
    <row r="44" spans="2:11" s="4" customFormat="1" x14ac:dyDescent="0.3">
      <c r="B44" s="3"/>
      <c r="E44" s="5"/>
    </row>
    <row r="45" spans="2:11" s="4" customFormat="1" x14ac:dyDescent="0.3">
      <c r="B45" s="3"/>
      <c r="E45" s="5"/>
      <c r="G45" s="7"/>
    </row>
    <row r="46" spans="2:11" s="4" customFormat="1" x14ac:dyDescent="0.3">
      <c r="B46" s="3"/>
      <c r="E46" s="5"/>
    </row>
    <row r="47" spans="2:11" s="4" customFormat="1" x14ac:dyDescent="0.3">
      <c r="B47" s="3"/>
      <c r="E47" s="5"/>
    </row>
    <row r="48" spans="2:11" s="4" customFormat="1" x14ac:dyDescent="0.3">
      <c r="B48" s="3"/>
      <c r="E48" s="5"/>
    </row>
    <row r="49" spans="2:5" s="4" customFormat="1" x14ac:dyDescent="0.3">
      <c r="B49" s="3"/>
      <c r="E49" s="5"/>
    </row>
    <row r="50" spans="2:5" s="4" customFormat="1" x14ac:dyDescent="0.3">
      <c r="B50" s="3"/>
      <c r="E50" s="5"/>
    </row>
    <row r="51" spans="2:5" s="4" customFormat="1" x14ac:dyDescent="0.3">
      <c r="B51" s="3"/>
      <c r="E51" s="5"/>
    </row>
    <row r="52" spans="2:5" s="4" customFormat="1" x14ac:dyDescent="0.3">
      <c r="B52" s="3"/>
      <c r="E52" s="5"/>
    </row>
    <row r="53" spans="2:5" s="4" customFormat="1" x14ac:dyDescent="0.3">
      <c r="B53" s="3"/>
      <c r="E53" s="5"/>
    </row>
  </sheetData>
  <mergeCells count="2">
    <mergeCell ref="B13:I15"/>
    <mergeCell ref="J13:K15"/>
  </mergeCells>
  <printOptions horizontalCentered="1" verticalCentered="1"/>
  <pageMargins left="0" right="0" top="0" bottom="0" header="0.31496062992125984" footer="0.31496062992125984"/>
  <pageSetup paperSize="9" scale="7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3E749-03D6-44DE-992E-00D05E393215}">
  <dimension ref="A1:X53"/>
  <sheetViews>
    <sheetView workbookViewId="0">
      <selection activeCell="N21" sqref="N21"/>
    </sheetView>
  </sheetViews>
  <sheetFormatPr defaultRowHeight="14" x14ac:dyDescent="0.3"/>
  <cols>
    <col min="1" max="1" width="4.58203125" style="4" customWidth="1"/>
    <col min="2" max="2" width="12.1640625" style="1" customWidth="1"/>
    <col min="3" max="3" width="11.58203125" customWidth="1"/>
    <col min="4" max="4" width="2.58203125" customWidth="1"/>
    <col min="5" max="5" width="11.08203125" style="2" bestFit="1" customWidth="1"/>
    <col min="7" max="11" width="13.58203125" customWidth="1"/>
    <col min="12" max="24" width="9" style="4"/>
  </cols>
  <sheetData>
    <row r="1" spans="2:19" s="4" customFormat="1" ht="14.5" thickBot="1" x14ac:dyDescent="0.35">
      <c r="B1" s="3"/>
      <c r="E1" s="5"/>
    </row>
    <row r="2" spans="2:19" s="4" customFormat="1" ht="20.149999999999999" customHeight="1" x14ac:dyDescent="0.3">
      <c r="B2" s="51"/>
      <c r="C2" s="52"/>
      <c r="D2" s="52"/>
      <c r="E2" s="53"/>
      <c r="F2" s="52"/>
      <c r="G2" s="52"/>
      <c r="H2" s="52"/>
      <c r="I2" s="52"/>
      <c r="J2" s="52"/>
      <c r="K2" s="54"/>
    </row>
    <row r="3" spans="2:19" s="4" customFormat="1" ht="20.149999999999999" customHeight="1" x14ac:dyDescent="0.3">
      <c r="B3" s="55"/>
      <c r="C3" s="12"/>
      <c r="D3" s="12"/>
      <c r="E3" s="13"/>
      <c r="F3" s="12"/>
      <c r="G3" s="12"/>
      <c r="H3" s="12"/>
      <c r="I3" s="12"/>
      <c r="J3" s="12"/>
      <c r="K3" s="56"/>
    </row>
    <row r="4" spans="2:19" s="4" customFormat="1" ht="20.149999999999999" customHeight="1" x14ac:dyDescent="0.3">
      <c r="B4" s="55"/>
      <c r="C4" s="12"/>
      <c r="D4" s="12"/>
      <c r="E4" s="13"/>
      <c r="F4" s="12"/>
      <c r="G4" s="12"/>
      <c r="H4" s="12"/>
      <c r="I4" s="12"/>
      <c r="J4" s="12"/>
      <c r="K4" s="56"/>
    </row>
    <row r="5" spans="2:19" s="4" customFormat="1" ht="20.149999999999999" customHeight="1" x14ac:dyDescent="0.3">
      <c r="B5" s="55"/>
      <c r="C5" s="12"/>
      <c r="D5" s="12"/>
      <c r="E5" s="13"/>
      <c r="F5" s="12"/>
      <c r="G5" s="12"/>
      <c r="H5" s="12"/>
      <c r="I5" s="12"/>
      <c r="J5" s="12"/>
      <c r="K5" s="56"/>
    </row>
    <row r="6" spans="2:19" s="4" customFormat="1" ht="20.149999999999999" customHeight="1" x14ac:dyDescent="0.3">
      <c r="B6" s="55"/>
      <c r="C6" s="12"/>
      <c r="D6" s="12"/>
      <c r="E6" s="13"/>
      <c r="F6" s="12"/>
      <c r="G6" s="12"/>
      <c r="H6" s="12"/>
      <c r="I6" s="12"/>
      <c r="J6" s="12"/>
      <c r="K6" s="56"/>
    </row>
    <row r="7" spans="2:19" s="4" customFormat="1" ht="20.149999999999999" customHeight="1" x14ac:dyDescent="0.3">
      <c r="B7" s="55"/>
      <c r="C7" s="12"/>
      <c r="D7" s="12"/>
      <c r="E7" s="13"/>
      <c r="F7" s="12"/>
      <c r="G7" s="12"/>
      <c r="H7" s="12"/>
      <c r="I7" s="12"/>
      <c r="J7" s="12"/>
      <c r="K7" s="56"/>
    </row>
    <row r="8" spans="2:19" s="4" customFormat="1" ht="13" customHeight="1" x14ac:dyDescent="0.3">
      <c r="B8" s="57"/>
      <c r="C8" s="48"/>
      <c r="D8" s="48"/>
      <c r="E8" s="49"/>
      <c r="F8" s="48"/>
      <c r="G8" s="48"/>
      <c r="H8" s="48"/>
      <c r="I8" s="48"/>
      <c r="J8" s="48"/>
      <c r="K8" s="58"/>
      <c r="S8" s="50"/>
    </row>
    <row r="9" spans="2:19" s="4" customFormat="1" ht="13" customHeight="1" x14ac:dyDescent="0.3">
      <c r="B9" s="55"/>
      <c r="C9" s="12"/>
      <c r="D9" s="12"/>
      <c r="E9" s="13"/>
      <c r="F9" s="12"/>
      <c r="G9" s="12"/>
      <c r="H9" s="12"/>
      <c r="I9" s="12"/>
      <c r="J9" s="12"/>
      <c r="K9" s="56"/>
    </row>
    <row r="10" spans="2:19" s="4" customFormat="1" ht="13" customHeight="1" x14ac:dyDescent="0.3">
      <c r="B10" s="55"/>
      <c r="C10" s="12"/>
      <c r="D10" s="12"/>
      <c r="E10" s="13"/>
      <c r="F10" s="12"/>
      <c r="G10" s="12"/>
      <c r="H10" s="12"/>
      <c r="I10" s="12"/>
      <c r="J10" s="12"/>
      <c r="K10" s="56"/>
    </row>
    <row r="11" spans="2:19" s="4" customFormat="1" ht="13" customHeight="1" x14ac:dyDescent="0.3">
      <c r="B11" s="55"/>
      <c r="C11" s="12"/>
      <c r="D11" s="12"/>
      <c r="E11" s="13"/>
      <c r="F11" s="12"/>
      <c r="G11" s="12"/>
      <c r="H11" s="12"/>
      <c r="I11" s="12"/>
      <c r="J11" s="12"/>
      <c r="K11" s="56"/>
    </row>
    <row r="12" spans="2:19" s="4" customFormat="1" ht="13" customHeight="1" x14ac:dyDescent="0.3">
      <c r="B12" s="55"/>
      <c r="C12" s="12"/>
      <c r="D12" s="12"/>
      <c r="E12" s="13"/>
      <c r="F12" s="12"/>
      <c r="G12" s="12"/>
      <c r="H12" s="12"/>
      <c r="I12" s="12"/>
      <c r="J12" s="12"/>
      <c r="K12" s="56"/>
    </row>
    <row r="13" spans="2:19" ht="20.149999999999999" customHeight="1" x14ac:dyDescent="0.3">
      <c r="B13" s="104" t="s">
        <v>4</v>
      </c>
      <c r="C13" s="105"/>
      <c r="D13" s="105"/>
      <c r="E13" s="105"/>
      <c r="F13" s="105"/>
      <c r="G13" s="105"/>
      <c r="H13" s="105"/>
      <c r="I13" s="105"/>
      <c r="J13" s="107">
        <v>44354</v>
      </c>
      <c r="K13" s="108"/>
    </row>
    <row r="14" spans="2:19" ht="20.149999999999999" customHeight="1" x14ac:dyDescent="0.3">
      <c r="B14" s="106"/>
      <c r="C14" s="102"/>
      <c r="D14" s="102"/>
      <c r="E14" s="102"/>
      <c r="F14" s="102"/>
      <c r="G14" s="102"/>
      <c r="H14" s="102"/>
      <c r="I14" s="102"/>
      <c r="J14" s="103"/>
      <c r="K14" s="109"/>
    </row>
    <row r="15" spans="2:19" ht="20.149999999999999" customHeight="1" x14ac:dyDescent="0.3">
      <c r="B15" s="106"/>
      <c r="C15" s="102"/>
      <c r="D15" s="102"/>
      <c r="E15" s="102"/>
      <c r="F15" s="102"/>
      <c r="G15" s="102"/>
      <c r="H15" s="102"/>
      <c r="I15" s="102"/>
      <c r="J15" s="103"/>
      <c r="K15" s="109"/>
    </row>
    <row r="16" spans="2:19" s="4" customFormat="1" ht="20.149999999999999" customHeight="1" x14ac:dyDescent="0.3">
      <c r="B16" s="55"/>
      <c r="C16" s="12"/>
      <c r="D16" s="12"/>
      <c r="E16" s="13"/>
      <c r="F16" s="12"/>
      <c r="G16" s="12"/>
      <c r="H16" s="12"/>
      <c r="I16" s="12"/>
      <c r="J16" s="12"/>
      <c r="K16" s="56"/>
    </row>
    <row r="17" spans="2:13" s="8" customFormat="1" ht="20.149999999999999" customHeight="1" x14ac:dyDescent="0.3">
      <c r="B17" s="59" t="s">
        <v>16</v>
      </c>
      <c r="C17" s="38">
        <v>1100000</v>
      </c>
      <c r="D17" s="16"/>
      <c r="E17" s="17" t="s">
        <v>1</v>
      </c>
      <c r="F17" s="16"/>
      <c r="G17" s="16"/>
      <c r="H17" s="16" t="s">
        <v>22</v>
      </c>
      <c r="I17" s="16"/>
      <c r="J17" s="39">
        <v>2000000</v>
      </c>
      <c r="K17" s="60"/>
    </row>
    <row r="18" spans="2:13" s="8" customFormat="1" ht="20.149999999999999" customHeight="1" x14ac:dyDescent="0.3">
      <c r="B18" s="59"/>
      <c r="C18" s="41">
        <v>5.0599999999999999E-2</v>
      </c>
      <c r="D18" s="16"/>
      <c r="E18" s="17" t="s">
        <v>17</v>
      </c>
      <c r="F18" s="16"/>
      <c r="G18" s="16"/>
      <c r="H18" s="16" t="s">
        <v>23</v>
      </c>
      <c r="I18" s="16"/>
      <c r="J18" s="19">
        <f>C17/J17</f>
        <v>0.55000000000000004</v>
      </c>
      <c r="K18" s="60"/>
    </row>
    <row r="19" spans="2:13" s="8" customFormat="1" ht="20.149999999999999" customHeight="1" x14ac:dyDescent="0.3">
      <c r="B19" s="59"/>
      <c r="C19" s="39">
        <v>96000</v>
      </c>
      <c r="D19" s="16"/>
      <c r="E19" s="16" t="s">
        <v>18</v>
      </c>
      <c r="F19" s="16"/>
      <c r="G19" s="16"/>
      <c r="H19" s="16"/>
      <c r="I19" s="16"/>
      <c r="J19" s="16"/>
      <c r="K19" s="60"/>
    </row>
    <row r="20" spans="2:13" s="8" customFormat="1" ht="20.149999999999999" customHeight="1" x14ac:dyDescent="0.3">
      <c r="B20" s="61"/>
      <c r="C20" s="17">
        <f>C17*C18</f>
        <v>55660</v>
      </c>
      <c r="D20" s="16"/>
      <c r="E20" s="16" t="s">
        <v>19</v>
      </c>
      <c r="F20" s="16"/>
      <c r="G20" s="16"/>
      <c r="H20" s="16"/>
      <c r="I20" s="16"/>
      <c r="J20" s="16"/>
      <c r="K20" s="60"/>
    </row>
    <row r="21" spans="2:13" s="8" customFormat="1" ht="20.149999999999999" customHeight="1" x14ac:dyDescent="0.3">
      <c r="B21" s="59"/>
      <c r="C21" s="45">
        <f>C19/C20</f>
        <v>1.7247574559827523</v>
      </c>
      <c r="D21" s="16"/>
      <c r="E21" s="16" t="s">
        <v>21</v>
      </c>
      <c r="F21" s="16"/>
      <c r="G21" s="16"/>
      <c r="H21" s="16"/>
      <c r="I21" s="16"/>
      <c r="J21" s="16"/>
      <c r="K21" s="60"/>
    </row>
    <row r="22" spans="2:13" s="10" customFormat="1" ht="20.149999999999999" customHeight="1" x14ac:dyDescent="0.3">
      <c r="B22" s="62"/>
      <c r="C22" s="22" t="str">
        <f>IF(C21&lt;1.500001,"DOES NOT MEET MINIMUM 1.50","")</f>
        <v/>
      </c>
      <c r="D22" s="23"/>
      <c r="E22" s="23"/>
      <c r="F22" s="23"/>
      <c r="G22" s="23"/>
      <c r="H22" s="23"/>
      <c r="I22" s="23"/>
      <c r="J22" s="23"/>
      <c r="K22" s="63"/>
    </row>
    <row r="23" spans="2:13" s="4" customFormat="1" ht="20.149999999999999" customHeight="1" x14ac:dyDescent="0.3">
      <c r="B23" s="55"/>
      <c r="C23" s="12"/>
      <c r="D23" s="12"/>
      <c r="E23" s="13"/>
      <c r="F23" s="25" t="s">
        <v>3</v>
      </c>
      <c r="G23" s="26">
        <v>0.5</v>
      </c>
      <c r="H23" s="26">
        <v>0.55000000000000004</v>
      </c>
      <c r="I23" s="26">
        <v>0.6</v>
      </c>
      <c r="J23" s="26">
        <v>0.65</v>
      </c>
      <c r="K23" s="64">
        <v>0.7</v>
      </c>
      <c r="L23" s="6"/>
    </row>
    <row r="24" spans="2:13" s="8" customFormat="1" ht="20.149999999999999" customHeight="1" x14ac:dyDescent="0.3">
      <c r="B24" s="59"/>
      <c r="C24" s="16" t="s">
        <v>20</v>
      </c>
      <c r="D24" s="16"/>
      <c r="E24" s="17"/>
      <c r="F24" s="16"/>
      <c r="G24" s="16"/>
      <c r="H24" s="16"/>
      <c r="I24" s="16"/>
      <c r="J24" s="16"/>
      <c r="K24" s="60"/>
    </row>
    <row r="25" spans="2:13" s="8" customFormat="1" ht="20.149999999999999" customHeight="1" x14ac:dyDescent="0.3">
      <c r="B25" s="61"/>
      <c r="C25" s="38">
        <v>96000</v>
      </c>
      <c r="D25" s="16"/>
      <c r="E25" s="17">
        <f>(C25/3)*2</f>
        <v>64000</v>
      </c>
      <c r="F25" s="16" t="s">
        <v>0</v>
      </c>
      <c r="G25" s="28">
        <v>5.0599999999999999E-2</v>
      </c>
      <c r="H25" s="28">
        <v>5.0599999999999999E-2</v>
      </c>
      <c r="I25" s="28">
        <v>5.0599999999999999E-2</v>
      </c>
      <c r="J25" s="28">
        <v>5.0599999999999999E-2</v>
      </c>
      <c r="K25" s="65">
        <v>5.3100000000000001E-2</v>
      </c>
      <c r="L25" s="9"/>
      <c r="M25" s="9"/>
    </row>
    <row r="26" spans="2:13" s="4" customFormat="1" ht="20.149999999999999" customHeight="1" x14ac:dyDescent="0.35">
      <c r="B26" s="55" t="s">
        <v>14</v>
      </c>
      <c r="C26" s="12"/>
      <c r="D26" s="12"/>
      <c r="E26" s="30" t="s">
        <v>2</v>
      </c>
      <c r="F26" s="12"/>
      <c r="G26" s="30">
        <f>($E$25/G25)</f>
        <v>1264822.1343873518</v>
      </c>
      <c r="H26" s="30">
        <f t="shared" ref="H26:K26" si="0">($E$25/H25)</f>
        <v>1264822.1343873518</v>
      </c>
      <c r="I26" s="30">
        <f t="shared" si="0"/>
        <v>1264822.1343873518</v>
      </c>
      <c r="J26" s="30">
        <f t="shared" si="0"/>
        <v>1264822.1343873518</v>
      </c>
      <c r="K26" s="66">
        <f t="shared" si="0"/>
        <v>1205273.0696798493</v>
      </c>
    </row>
    <row r="27" spans="2:13" s="4" customFormat="1" ht="12.75" customHeight="1" x14ac:dyDescent="0.3">
      <c r="B27" s="67"/>
      <c r="C27" s="46"/>
      <c r="D27" s="46"/>
      <c r="E27" s="47"/>
      <c r="F27" s="46"/>
      <c r="G27" s="46"/>
      <c r="H27" s="46"/>
      <c r="I27" s="46"/>
      <c r="J27" s="46"/>
      <c r="K27" s="68"/>
    </row>
    <row r="28" spans="2:13" s="4" customFormat="1" ht="20.149999999999999" customHeight="1" x14ac:dyDescent="0.3">
      <c r="B28" s="69"/>
      <c r="C28" s="32" t="s">
        <v>25</v>
      </c>
      <c r="D28" s="12"/>
      <c r="E28" s="13"/>
      <c r="F28" s="32" t="s">
        <v>26</v>
      </c>
      <c r="G28" s="12"/>
      <c r="H28" s="12"/>
      <c r="I28" s="12"/>
      <c r="J28" s="12"/>
      <c r="K28" s="56"/>
    </row>
    <row r="29" spans="2:13" s="4" customFormat="1" ht="20.149999999999999" customHeight="1" x14ac:dyDescent="0.3">
      <c r="B29" s="55"/>
      <c r="C29" s="32"/>
      <c r="D29" s="12"/>
      <c r="E29" s="13"/>
      <c r="F29" s="32" t="s">
        <v>24</v>
      </c>
      <c r="G29" s="12"/>
      <c r="H29" s="12"/>
      <c r="I29" s="12"/>
      <c r="J29" s="12"/>
      <c r="K29" s="56"/>
    </row>
    <row r="30" spans="2:13" s="4" customFormat="1" ht="20.149999999999999" customHeight="1" x14ac:dyDescent="0.3">
      <c r="B30" s="55"/>
      <c r="C30" s="32"/>
      <c r="D30" s="12"/>
      <c r="E30" s="13"/>
      <c r="F30" s="32" t="s">
        <v>30</v>
      </c>
      <c r="G30" s="12"/>
      <c r="H30" s="12"/>
      <c r="I30" s="12"/>
      <c r="J30" s="12"/>
      <c r="K30" s="56"/>
    </row>
    <row r="31" spans="2:13" s="4" customFormat="1" ht="20.149999999999999" customHeight="1" x14ac:dyDescent="0.3">
      <c r="B31" s="55"/>
      <c r="C31" s="32"/>
      <c r="D31" s="12"/>
      <c r="E31" s="13"/>
      <c r="F31" s="32"/>
      <c r="G31" s="12"/>
      <c r="H31" s="12"/>
      <c r="I31" s="12"/>
      <c r="J31" s="12"/>
      <c r="K31" s="56"/>
    </row>
    <row r="32" spans="2:13" s="4" customFormat="1" ht="20.149999999999999" customHeight="1" x14ac:dyDescent="0.3">
      <c r="B32" s="55"/>
      <c r="C32" s="12" t="s">
        <v>12</v>
      </c>
      <c r="D32" s="12"/>
      <c r="E32" s="13"/>
      <c r="F32" s="12"/>
      <c r="G32" s="12" t="s">
        <v>13</v>
      </c>
      <c r="H32" s="12"/>
      <c r="I32" s="12"/>
      <c r="J32" s="12" t="s">
        <v>32</v>
      </c>
      <c r="K32" s="56"/>
    </row>
    <row r="33" spans="2:11" s="4" customFormat="1" ht="20.149999999999999" customHeight="1" x14ac:dyDescent="0.3">
      <c r="B33" s="55"/>
      <c r="C33" s="12" t="s">
        <v>5</v>
      </c>
      <c r="D33" s="12"/>
      <c r="E33" s="13"/>
      <c r="F33" s="12"/>
      <c r="G33" s="12" t="s">
        <v>7</v>
      </c>
      <c r="H33" s="12"/>
      <c r="I33" s="12"/>
      <c r="J33" s="12"/>
      <c r="K33" s="56"/>
    </row>
    <row r="34" spans="2:11" s="4" customFormat="1" ht="20.149999999999999" customHeight="1" x14ac:dyDescent="0.3">
      <c r="B34" s="55"/>
      <c r="C34" s="12" t="s">
        <v>6</v>
      </c>
      <c r="D34" s="12"/>
      <c r="E34" s="13"/>
      <c r="F34" s="12"/>
      <c r="G34" s="12" t="s">
        <v>8</v>
      </c>
      <c r="H34" s="12"/>
      <c r="I34" s="12"/>
      <c r="J34" s="12"/>
      <c r="K34" s="56"/>
    </row>
    <row r="35" spans="2:11" s="4" customFormat="1" ht="20.149999999999999" customHeight="1" x14ac:dyDescent="0.3">
      <c r="B35" s="55"/>
      <c r="C35" s="12" t="s">
        <v>33</v>
      </c>
      <c r="D35" s="12"/>
      <c r="E35" s="13"/>
      <c r="F35" s="12"/>
      <c r="G35" s="12" t="s">
        <v>9</v>
      </c>
      <c r="H35" s="12"/>
      <c r="I35" s="12" t="s">
        <v>27</v>
      </c>
      <c r="J35" s="12"/>
      <c r="K35" s="56"/>
    </row>
    <row r="36" spans="2:11" s="4" customFormat="1" ht="20.149999999999999" customHeight="1" x14ac:dyDescent="0.3">
      <c r="B36" s="55"/>
      <c r="C36" s="33" t="s">
        <v>11</v>
      </c>
      <c r="D36" s="12"/>
      <c r="E36" s="13"/>
      <c r="F36" s="12"/>
      <c r="G36" s="12"/>
      <c r="H36" s="12"/>
      <c r="I36" s="12"/>
      <c r="J36" s="12"/>
      <c r="K36" s="56"/>
    </row>
    <row r="37" spans="2:11" s="4" customFormat="1" ht="20.149999999999999" customHeight="1" x14ac:dyDescent="0.3">
      <c r="B37" s="55"/>
      <c r="C37" s="32" t="s">
        <v>15</v>
      </c>
      <c r="D37" s="12"/>
      <c r="E37" s="13"/>
      <c r="F37" s="12"/>
      <c r="G37" s="12"/>
      <c r="H37" s="34">
        <f>C17*25%</f>
        <v>275000</v>
      </c>
      <c r="I37" s="12"/>
      <c r="J37" s="12"/>
      <c r="K37" s="56"/>
    </row>
    <row r="38" spans="2:11" s="4" customFormat="1" ht="20.149999999999999" customHeight="1" thickBot="1" x14ac:dyDescent="0.4">
      <c r="B38" s="70"/>
      <c r="C38" s="71"/>
      <c r="D38" s="71"/>
      <c r="E38" s="72"/>
      <c r="F38" s="71"/>
      <c r="G38" s="71"/>
      <c r="H38" s="71"/>
      <c r="I38" s="71"/>
      <c r="J38" s="71"/>
      <c r="K38" s="73" t="s">
        <v>31</v>
      </c>
    </row>
    <row r="39" spans="2:11" s="4" customFormat="1" ht="20.149999999999999" customHeight="1" x14ac:dyDescent="0.3">
      <c r="B39" s="3"/>
      <c r="E39" s="5"/>
    </row>
    <row r="40" spans="2:11" s="4" customFormat="1" ht="20.149999999999999" customHeight="1" x14ac:dyDescent="0.3">
      <c r="B40" s="3"/>
      <c r="E40" s="5"/>
    </row>
    <row r="41" spans="2:11" s="4" customFormat="1" ht="20.149999999999999" customHeight="1" x14ac:dyDescent="0.3">
      <c r="B41" s="3"/>
      <c r="E41" s="5"/>
    </row>
    <row r="42" spans="2:11" s="4" customFormat="1" ht="20.149999999999999" customHeight="1" x14ac:dyDescent="0.3">
      <c r="B42" s="3"/>
      <c r="E42" s="5"/>
    </row>
    <row r="43" spans="2:11" s="4" customFormat="1" x14ac:dyDescent="0.3">
      <c r="B43" s="3"/>
      <c r="E43" s="5"/>
      <c r="G43" s="5"/>
    </row>
    <row r="44" spans="2:11" s="4" customFormat="1" x14ac:dyDescent="0.3">
      <c r="B44" s="3"/>
      <c r="E44" s="5"/>
    </row>
    <row r="45" spans="2:11" s="4" customFormat="1" x14ac:dyDescent="0.3">
      <c r="B45" s="3"/>
      <c r="E45" s="5"/>
      <c r="G45" s="7"/>
    </row>
    <row r="46" spans="2:11" s="4" customFormat="1" x14ac:dyDescent="0.3">
      <c r="B46" s="3"/>
      <c r="E46" s="5"/>
    </row>
    <row r="47" spans="2:11" s="4" customFormat="1" x14ac:dyDescent="0.3">
      <c r="B47" s="3"/>
      <c r="E47" s="5"/>
    </row>
    <row r="48" spans="2:11" s="4" customFormat="1" x14ac:dyDescent="0.3">
      <c r="B48" s="3"/>
      <c r="E48" s="5"/>
    </row>
    <row r="49" spans="2:5" s="4" customFormat="1" x14ac:dyDescent="0.3">
      <c r="B49" s="3"/>
      <c r="E49" s="5"/>
    </row>
    <row r="50" spans="2:5" s="4" customFormat="1" x14ac:dyDescent="0.3">
      <c r="B50" s="3"/>
      <c r="E50" s="5"/>
    </row>
    <row r="51" spans="2:5" s="4" customFormat="1" x14ac:dyDescent="0.3">
      <c r="B51" s="3"/>
      <c r="E51" s="5"/>
    </row>
    <row r="52" spans="2:5" s="4" customFormat="1" x14ac:dyDescent="0.3">
      <c r="B52" s="3"/>
      <c r="E52" s="5"/>
    </row>
    <row r="53" spans="2:5" s="4" customFormat="1" x14ac:dyDescent="0.3">
      <c r="B53" s="3"/>
      <c r="E53" s="5"/>
    </row>
  </sheetData>
  <mergeCells count="2">
    <mergeCell ref="B13:I15"/>
    <mergeCell ref="J13:K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096A-C091-4E34-8769-ECF6480791E3}">
  <dimension ref="A1:X48"/>
  <sheetViews>
    <sheetView workbookViewId="0">
      <selection activeCell="R17" sqref="R17"/>
    </sheetView>
  </sheetViews>
  <sheetFormatPr defaultRowHeight="14" x14ac:dyDescent="0.3"/>
  <cols>
    <col min="1" max="1" width="4.58203125" style="4" customWidth="1"/>
    <col min="2" max="2" width="12.1640625" style="1" customWidth="1"/>
    <col min="3" max="3" width="11.58203125" customWidth="1"/>
    <col min="4" max="4" width="2.58203125" customWidth="1"/>
    <col min="5" max="5" width="11.08203125" style="2" bestFit="1" customWidth="1"/>
    <col min="7" max="7" width="11.58203125" customWidth="1"/>
    <col min="8" max="8" width="11.58203125" bestFit="1" customWidth="1"/>
    <col min="9" max="9" width="11.58203125" customWidth="1"/>
    <col min="10" max="10" width="13.5" bestFit="1" customWidth="1"/>
    <col min="11" max="11" width="11.58203125" bestFit="1" customWidth="1"/>
    <col min="12" max="24" width="9" style="4"/>
  </cols>
  <sheetData>
    <row r="1" spans="2:11" s="4" customFormat="1" x14ac:dyDescent="0.3">
      <c r="B1" s="3"/>
      <c r="E1" s="5"/>
    </row>
    <row r="2" spans="2:11" s="4" customFormat="1" ht="20.149999999999999" customHeight="1" x14ac:dyDescent="0.3">
      <c r="B2" s="44"/>
      <c r="C2" s="12"/>
      <c r="D2" s="12"/>
      <c r="E2" s="13"/>
      <c r="F2" s="12"/>
      <c r="G2" s="12"/>
      <c r="H2" s="12"/>
      <c r="I2" s="12"/>
      <c r="J2" s="12"/>
      <c r="K2" s="12"/>
    </row>
    <row r="3" spans="2:11" s="4" customFormat="1" ht="20.149999999999999" customHeight="1" x14ac:dyDescent="0.3">
      <c r="B3" s="44"/>
      <c r="C3" s="12"/>
      <c r="D3" s="12"/>
      <c r="E3" s="13"/>
      <c r="F3" s="12"/>
      <c r="G3" s="12"/>
      <c r="H3" s="12"/>
      <c r="I3" s="12"/>
      <c r="J3" s="12"/>
      <c r="K3" s="12"/>
    </row>
    <row r="4" spans="2:11" s="4" customFormat="1" ht="20.149999999999999" customHeight="1" x14ac:dyDescent="0.3">
      <c r="B4" s="44"/>
      <c r="C4" s="12"/>
      <c r="D4" s="12"/>
      <c r="E4" s="13"/>
      <c r="F4" s="12"/>
      <c r="G4" s="12"/>
      <c r="H4" s="12"/>
      <c r="I4" s="12"/>
      <c r="J4" s="12"/>
      <c r="K4" s="12"/>
    </row>
    <row r="5" spans="2:11" s="4" customFormat="1" ht="20.149999999999999" customHeight="1" x14ac:dyDescent="0.3">
      <c r="B5" s="44"/>
      <c r="C5" s="12"/>
      <c r="D5" s="12"/>
      <c r="E5" s="13"/>
      <c r="F5" s="12"/>
      <c r="G5" s="12"/>
      <c r="H5" s="12"/>
      <c r="I5" s="12"/>
      <c r="J5" s="12"/>
      <c r="K5" s="12"/>
    </row>
    <row r="6" spans="2:11" s="4" customFormat="1" ht="20.149999999999999" customHeight="1" x14ac:dyDescent="0.3">
      <c r="B6" s="44"/>
      <c r="C6" s="12"/>
      <c r="D6" s="12"/>
      <c r="E6" s="13"/>
      <c r="F6" s="12"/>
      <c r="G6" s="12"/>
      <c r="H6" s="12"/>
      <c r="I6" s="12"/>
      <c r="J6" s="12"/>
      <c r="K6" s="12"/>
    </row>
    <row r="7" spans="2:11" s="4" customFormat="1" ht="20.149999999999999" customHeight="1" x14ac:dyDescent="0.3">
      <c r="B7" s="44"/>
      <c r="C7" s="12"/>
      <c r="D7" s="12"/>
      <c r="E7" s="13"/>
      <c r="F7" s="12"/>
      <c r="G7" s="12"/>
      <c r="H7" s="12"/>
      <c r="I7" s="12"/>
      <c r="J7" s="12"/>
      <c r="K7" s="12"/>
    </row>
    <row r="8" spans="2:11" s="4" customFormat="1" ht="13" customHeight="1" thickBot="1" x14ac:dyDescent="0.35">
      <c r="B8" s="44"/>
      <c r="C8" s="12"/>
      <c r="D8" s="12"/>
      <c r="E8" s="13"/>
      <c r="F8" s="12"/>
      <c r="G8" s="12"/>
      <c r="H8" s="12"/>
      <c r="I8" s="12"/>
      <c r="J8" s="12"/>
      <c r="K8" s="12"/>
    </row>
    <row r="9" spans="2:11" ht="20.149999999999999" customHeight="1" x14ac:dyDescent="0.3">
      <c r="B9" s="110" t="s">
        <v>4</v>
      </c>
      <c r="C9" s="111"/>
      <c r="D9" s="111"/>
      <c r="E9" s="111"/>
      <c r="F9" s="111"/>
      <c r="G9" s="111"/>
      <c r="H9" s="111"/>
      <c r="I9" s="111"/>
      <c r="J9" s="113">
        <v>43896</v>
      </c>
      <c r="K9" s="114"/>
    </row>
    <row r="10" spans="2:11" ht="20.149999999999999" customHeight="1" x14ac:dyDescent="0.3">
      <c r="B10" s="112"/>
      <c r="C10" s="102"/>
      <c r="D10" s="102"/>
      <c r="E10" s="102"/>
      <c r="F10" s="102"/>
      <c r="G10" s="102"/>
      <c r="H10" s="102"/>
      <c r="I10" s="102"/>
      <c r="J10" s="103"/>
      <c r="K10" s="115"/>
    </row>
    <row r="11" spans="2:11" ht="20.149999999999999" customHeight="1" x14ac:dyDescent="0.3">
      <c r="B11" s="112"/>
      <c r="C11" s="102"/>
      <c r="D11" s="102"/>
      <c r="E11" s="102"/>
      <c r="F11" s="102"/>
      <c r="G11" s="102"/>
      <c r="H11" s="102"/>
      <c r="I11" s="102"/>
      <c r="J11" s="103"/>
      <c r="K11" s="115"/>
    </row>
    <row r="12" spans="2:11" s="4" customFormat="1" ht="20.149999999999999" customHeight="1" x14ac:dyDescent="0.3">
      <c r="B12" s="11"/>
      <c r="C12" s="12"/>
      <c r="D12" s="12"/>
      <c r="E12" s="13"/>
      <c r="F12" s="12"/>
      <c r="G12" s="12"/>
      <c r="H12" s="12"/>
      <c r="I12" s="12"/>
      <c r="J12" s="12"/>
      <c r="K12" s="14"/>
    </row>
    <row r="13" spans="2:11" s="8" customFormat="1" ht="20.149999999999999" customHeight="1" x14ac:dyDescent="0.3">
      <c r="B13" s="15" t="s">
        <v>16</v>
      </c>
      <c r="C13" s="38">
        <v>1100000</v>
      </c>
      <c r="D13" s="16"/>
      <c r="E13" s="17" t="s">
        <v>1</v>
      </c>
      <c r="F13" s="16"/>
      <c r="G13" s="16"/>
      <c r="H13" s="16" t="s">
        <v>22</v>
      </c>
      <c r="I13" s="16"/>
      <c r="J13" s="39">
        <v>2000000</v>
      </c>
      <c r="K13" s="18"/>
    </row>
    <row r="14" spans="2:11" s="8" customFormat="1" ht="20.149999999999999" customHeight="1" x14ac:dyDescent="0.3">
      <c r="B14" s="15"/>
      <c r="C14" s="41">
        <v>5.79E-2</v>
      </c>
      <c r="D14" s="16"/>
      <c r="E14" s="17" t="s">
        <v>17</v>
      </c>
      <c r="F14" s="16"/>
      <c r="G14" s="16"/>
      <c r="H14" s="16" t="s">
        <v>23</v>
      </c>
      <c r="I14" s="16"/>
      <c r="J14" s="19">
        <v>0.55000000000000004</v>
      </c>
      <c r="K14" s="18"/>
    </row>
    <row r="15" spans="2:11" s="8" customFormat="1" ht="20.149999999999999" customHeight="1" x14ac:dyDescent="0.3">
      <c r="B15" s="15"/>
      <c r="C15" s="39">
        <v>96000</v>
      </c>
      <c r="D15" s="16"/>
      <c r="E15" s="16" t="s">
        <v>18</v>
      </c>
      <c r="F15" s="16"/>
      <c r="G15" s="16"/>
      <c r="H15" s="16"/>
      <c r="I15" s="16"/>
      <c r="J15" s="16"/>
      <c r="K15" s="18"/>
    </row>
    <row r="16" spans="2:11" s="8" customFormat="1" ht="20.149999999999999" customHeight="1" x14ac:dyDescent="0.3">
      <c r="B16" s="20"/>
      <c r="C16" s="17">
        <v>63690</v>
      </c>
      <c r="D16" s="16"/>
      <c r="E16" s="16" t="s">
        <v>19</v>
      </c>
      <c r="F16" s="16"/>
      <c r="G16" s="16"/>
      <c r="H16" s="16"/>
      <c r="I16" s="16"/>
      <c r="J16" s="16"/>
      <c r="K16" s="18"/>
    </row>
    <row r="17" spans="2:13" s="8" customFormat="1" ht="20.149999999999999" customHeight="1" x14ac:dyDescent="0.3">
      <c r="B17" s="15"/>
      <c r="C17" s="42">
        <v>1.5073009891662741</v>
      </c>
      <c r="D17" s="16"/>
      <c r="E17" s="16" t="s">
        <v>21</v>
      </c>
      <c r="F17" s="16"/>
      <c r="G17" s="16"/>
      <c r="H17" s="16"/>
      <c r="I17" s="16"/>
      <c r="J17" s="16"/>
      <c r="K17" s="18"/>
    </row>
    <row r="18" spans="2:13" s="10" customFormat="1" ht="20.149999999999999" customHeight="1" x14ac:dyDescent="0.3">
      <c r="B18" s="21"/>
      <c r="C18" s="22" t="s">
        <v>29</v>
      </c>
      <c r="D18" s="23"/>
      <c r="E18" s="23"/>
      <c r="F18" s="23"/>
      <c r="G18" s="23"/>
      <c r="H18" s="23"/>
      <c r="I18" s="23"/>
      <c r="J18" s="23"/>
      <c r="K18" s="24"/>
    </row>
    <row r="19" spans="2:13" s="4" customFormat="1" ht="20.149999999999999" customHeight="1" x14ac:dyDescent="0.3">
      <c r="B19" s="11"/>
      <c r="C19" s="12"/>
      <c r="D19" s="12"/>
      <c r="E19" s="13"/>
      <c r="F19" s="25" t="s">
        <v>3</v>
      </c>
      <c r="G19" s="26">
        <v>0.5</v>
      </c>
      <c r="H19" s="26">
        <v>0.55000000000000004</v>
      </c>
      <c r="I19" s="26">
        <v>0.6</v>
      </c>
      <c r="J19" s="26">
        <v>0.65</v>
      </c>
      <c r="K19" s="27">
        <v>0.7</v>
      </c>
      <c r="L19" s="6"/>
    </row>
    <row r="20" spans="2:13" s="8" customFormat="1" ht="20.149999999999999" customHeight="1" x14ac:dyDescent="0.3">
      <c r="B20" s="15"/>
      <c r="C20" s="16" t="s">
        <v>20</v>
      </c>
      <c r="D20" s="16"/>
      <c r="E20" s="17"/>
      <c r="F20" s="16"/>
      <c r="G20" s="16"/>
      <c r="H20" s="16"/>
      <c r="I20" s="16"/>
      <c r="J20" s="16"/>
      <c r="K20" s="18"/>
    </row>
    <row r="21" spans="2:13" s="8" customFormat="1" ht="20.149999999999999" customHeight="1" x14ac:dyDescent="0.3">
      <c r="B21" s="20"/>
      <c r="C21" s="38">
        <v>96000</v>
      </c>
      <c r="D21" s="16"/>
      <c r="E21" s="17">
        <v>64000</v>
      </c>
      <c r="F21" s="16" t="s">
        <v>0</v>
      </c>
      <c r="G21" s="28">
        <v>5.3900000000000003E-2</v>
      </c>
      <c r="H21" s="28">
        <v>5.6399999999999999E-2</v>
      </c>
      <c r="I21" s="28">
        <v>5.9400000000000001E-2</v>
      </c>
      <c r="J21" s="28">
        <v>5.9400000000000001E-2</v>
      </c>
      <c r="K21" s="29">
        <v>6.2899999999999998E-2</v>
      </c>
      <c r="L21" s="9"/>
      <c r="M21" s="9"/>
    </row>
    <row r="22" spans="2:13" s="4" customFormat="1" ht="20.149999999999999" customHeight="1" x14ac:dyDescent="0.35">
      <c r="B22" s="11" t="s">
        <v>14</v>
      </c>
      <c r="C22" s="12"/>
      <c r="D22" s="12"/>
      <c r="E22" s="30" t="s">
        <v>2</v>
      </c>
      <c r="F22" s="12"/>
      <c r="G22" s="30">
        <v>1187384.0445269016</v>
      </c>
      <c r="H22" s="30">
        <v>1134751.7730496454</v>
      </c>
      <c r="I22" s="30">
        <v>1077441.0774410774</v>
      </c>
      <c r="J22" s="30">
        <v>1077441.0774410774</v>
      </c>
      <c r="K22" s="31">
        <v>1017488.0763116057</v>
      </c>
    </row>
    <row r="23" spans="2:13" s="4" customFormat="1" ht="12.75" customHeight="1" thickBot="1" x14ac:dyDescent="0.35">
      <c r="B23" s="35"/>
      <c r="C23" s="36"/>
      <c r="D23" s="36"/>
      <c r="E23" s="37"/>
      <c r="F23" s="36"/>
      <c r="G23" s="36"/>
      <c r="H23" s="36"/>
      <c r="I23" s="36"/>
      <c r="J23" s="36"/>
      <c r="K23" s="43"/>
    </row>
    <row r="24" spans="2:13" s="4" customFormat="1" ht="12.75" customHeight="1" x14ac:dyDescent="0.3">
      <c r="B24" s="11"/>
      <c r="C24" s="12"/>
      <c r="D24" s="12"/>
      <c r="E24" s="13"/>
      <c r="F24" s="12"/>
      <c r="G24" s="12"/>
      <c r="H24" s="12"/>
      <c r="I24" s="12"/>
      <c r="J24" s="12"/>
      <c r="K24" s="14"/>
    </row>
    <row r="25" spans="2:13" s="4" customFormat="1" ht="20.149999999999999" customHeight="1" x14ac:dyDescent="0.3">
      <c r="B25" s="11"/>
      <c r="C25" s="32" t="s">
        <v>25</v>
      </c>
      <c r="D25" s="12"/>
      <c r="E25" s="13"/>
      <c r="F25" s="32" t="s">
        <v>26</v>
      </c>
      <c r="G25" s="12"/>
      <c r="H25" s="12"/>
      <c r="I25" s="12"/>
      <c r="J25" s="12"/>
      <c r="K25" s="14"/>
    </row>
    <row r="26" spans="2:13" s="4" customFormat="1" ht="20.149999999999999" customHeight="1" x14ac:dyDescent="0.3">
      <c r="B26" s="11"/>
      <c r="C26" s="32"/>
      <c r="D26" s="12"/>
      <c r="E26" s="13"/>
      <c r="F26" s="32" t="s">
        <v>24</v>
      </c>
      <c r="G26" s="12"/>
      <c r="H26" s="12"/>
      <c r="I26" s="12"/>
      <c r="J26" s="12"/>
      <c r="K26" s="14"/>
    </row>
    <row r="27" spans="2:13" s="4" customFormat="1" ht="20.149999999999999" customHeight="1" x14ac:dyDescent="0.3">
      <c r="B27" s="11"/>
      <c r="C27" s="12" t="s">
        <v>12</v>
      </c>
      <c r="D27" s="12"/>
      <c r="E27" s="13"/>
      <c r="F27" s="12"/>
      <c r="G27" s="12" t="s">
        <v>13</v>
      </c>
      <c r="H27" s="12"/>
      <c r="I27" s="12"/>
      <c r="J27" s="12"/>
      <c r="K27" s="14"/>
    </row>
    <row r="28" spans="2:13" s="4" customFormat="1" ht="20.149999999999999" customHeight="1" x14ac:dyDescent="0.3">
      <c r="B28" s="11"/>
      <c r="C28" s="12" t="s">
        <v>5</v>
      </c>
      <c r="D28" s="12"/>
      <c r="E28" s="13"/>
      <c r="F28" s="12"/>
      <c r="G28" s="12" t="s">
        <v>7</v>
      </c>
      <c r="H28" s="12"/>
      <c r="I28" s="12"/>
      <c r="J28" s="12"/>
      <c r="K28" s="14"/>
    </row>
    <row r="29" spans="2:13" s="4" customFormat="1" ht="20.149999999999999" customHeight="1" x14ac:dyDescent="0.3">
      <c r="B29" s="11"/>
      <c r="C29" s="12" t="s">
        <v>6</v>
      </c>
      <c r="D29" s="12"/>
      <c r="E29" s="13"/>
      <c r="F29" s="12"/>
      <c r="G29" s="12" t="s">
        <v>8</v>
      </c>
      <c r="H29" s="12"/>
      <c r="I29" s="12"/>
      <c r="J29" s="12"/>
      <c r="K29" s="14"/>
    </row>
    <row r="30" spans="2:13" s="4" customFormat="1" ht="20.149999999999999" customHeight="1" x14ac:dyDescent="0.3">
      <c r="B30" s="11"/>
      <c r="C30" s="12" t="s">
        <v>10</v>
      </c>
      <c r="D30" s="12"/>
      <c r="E30" s="13"/>
      <c r="F30" s="12"/>
      <c r="G30" s="12" t="s">
        <v>9</v>
      </c>
      <c r="H30" s="12"/>
      <c r="I30" s="12" t="s">
        <v>27</v>
      </c>
      <c r="J30" s="12"/>
      <c r="K30" s="14"/>
    </row>
    <row r="31" spans="2:13" s="4" customFormat="1" ht="20.149999999999999" customHeight="1" x14ac:dyDescent="0.3">
      <c r="B31" s="11"/>
      <c r="C31" s="33" t="s">
        <v>11</v>
      </c>
      <c r="D31" s="12"/>
      <c r="E31" s="13"/>
      <c r="F31" s="12"/>
      <c r="G31" s="12"/>
      <c r="H31" s="12"/>
      <c r="I31" s="12"/>
      <c r="J31" s="12"/>
      <c r="K31" s="14"/>
    </row>
    <row r="32" spans="2:13" s="4" customFormat="1" ht="20.149999999999999" customHeight="1" x14ac:dyDescent="0.3">
      <c r="B32" s="11"/>
      <c r="C32" s="12" t="s">
        <v>15</v>
      </c>
      <c r="D32" s="12"/>
      <c r="E32" s="13"/>
      <c r="F32" s="12"/>
      <c r="G32" s="12"/>
      <c r="H32" s="34">
        <v>275000</v>
      </c>
      <c r="I32" s="12"/>
      <c r="J32" s="12"/>
      <c r="K32" s="14"/>
    </row>
    <row r="33" spans="2:11" s="4" customFormat="1" ht="20.149999999999999" customHeight="1" thickBot="1" x14ac:dyDescent="0.4">
      <c r="B33" s="35"/>
      <c r="C33" s="36"/>
      <c r="D33" s="36"/>
      <c r="E33" s="37"/>
      <c r="F33" s="36"/>
      <c r="G33" s="36"/>
      <c r="H33" s="36"/>
      <c r="I33" s="36"/>
      <c r="J33" s="36"/>
      <c r="K33" s="40" t="s">
        <v>28</v>
      </c>
    </row>
    <row r="34" spans="2:11" s="4" customFormat="1" ht="20.149999999999999" customHeight="1" x14ac:dyDescent="0.3">
      <c r="B34" s="3"/>
      <c r="E34" s="5"/>
    </row>
    <row r="35" spans="2:11" s="4" customFormat="1" ht="20.149999999999999" customHeight="1" x14ac:dyDescent="0.3">
      <c r="B35" s="3"/>
      <c r="E35" s="5"/>
    </row>
    <row r="36" spans="2:11" s="4" customFormat="1" ht="20.149999999999999" customHeight="1" x14ac:dyDescent="0.3">
      <c r="B36" s="3"/>
      <c r="E36" s="5"/>
    </row>
    <row r="37" spans="2:11" s="4" customFormat="1" ht="20.149999999999999" customHeight="1" x14ac:dyDescent="0.3">
      <c r="B37" s="3"/>
      <c r="E37" s="5"/>
    </row>
    <row r="38" spans="2:11" s="4" customFormat="1" x14ac:dyDescent="0.3">
      <c r="B38" s="3"/>
      <c r="E38" s="5"/>
      <c r="G38" s="5"/>
    </row>
    <row r="39" spans="2:11" s="4" customFormat="1" x14ac:dyDescent="0.3">
      <c r="B39" s="3"/>
      <c r="E39" s="5"/>
    </row>
    <row r="40" spans="2:11" s="4" customFormat="1" x14ac:dyDescent="0.3">
      <c r="B40" s="3"/>
      <c r="E40" s="5"/>
      <c r="G40" s="7"/>
    </row>
    <row r="41" spans="2:11" s="4" customFormat="1" x14ac:dyDescent="0.3">
      <c r="B41" s="3"/>
      <c r="E41" s="5"/>
    </row>
    <row r="42" spans="2:11" s="4" customFormat="1" x14ac:dyDescent="0.3">
      <c r="B42" s="3"/>
      <c r="E42" s="5"/>
    </row>
    <row r="43" spans="2:11" s="4" customFormat="1" x14ac:dyDescent="0.3">
      <c r="B43" s="3"/>
      <c r="E43" s="5"/>
    </row>
    <row r="44" spans="2:11" s="4" customFormat="1" x14ac:dyDescent="0.3">
      <c r="B44" s="3"/>
      <c r="E44" s="5"/>
    </row>
    <row r="45" spans="2:11" s="4" customFormat="1" x14ac:dyDescent="0.3">
      <c r="B45" s="3"/>
      <c r="E45" s="5"/>
    </row>
    <row r="46" spans="2:11" s="4" customFormat="1" x14ac:dyDescent="0.3">
      <c r="B46" s="3"/>
      <c r="E46" s="5"/>
    </row>
    <row r="47" spans="2:11" s="4" customFormat="1" x14ac:dyDescent="0.3">
      <c r="B47" s="3"/>
      <c r="E47" s="5"/>
    </row>
    <row r="48" spans="2:11" s="4" customFormat="1" x14ac:dyDescent="0.3">
      <c r="B48" s="3"/>
      <c r="E48" s="5"/>
    </row>
  </sheetData>
  <mergeCells count="2">
    <mergeCell ref="B9:I11"/>
    <mergeCell ref="J9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GREEN LEASEDOC CALCULATOR</vt:lpstr>
      <vt:lpstr>7Jun21</vt:lpstr>
      <vt:lpstr>Sheet1</vt:lpstr>
      <vt:lpstr>'GREEN LEASEDOC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Wells</dc:creator>
  <cp:lastModifiedBy>Tom Wells</cp:lastModifiedBy>
  <cp:lastPrinted>2022-03-24T03:28:33Z</cp:lastPrinted>
  <dcterms:created xsi:type="dcterms:W3CDTF">2020-01-05T20:57:48Z</dcterms:created>
  <dcterms:modified xsi:type="dcterms:W3CDTF">2022-03-24T03:28:43Z</dcterms:modified>
</cp:coreProperties>
</file>